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1.xml" ContentType="application/vnd.ms-excel.person+xml"/>
  <Override PartName="/xl/persons/person2.xml" ContentType="application/vnd.ms-excel.person+xml"/>
  <Override PartName="/xl/persons/person0.xml" ContentType="application/vnd.ms-excel.person+xml"/>
  <Override PartName="/xl/persons/person3.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1021第43回大分県中学枚新人バドミントン競技大会（江藤）\訂正（申込み）0920\"/>
    </mc:Choice>
  </mc:AlternateContent>
  <xr:revisionPtr revIDLastSave="0" documentId="13_ncr:1_{B2DBA4B3-ADB3-4E06-BBDF-21E3E5BB2687}" xr6:coauthVersionLast="47" xr6:coauthVersionMax="47" xr10:uidLastSave="{00000000-0000-0000-0000-000000000000}"/>
  <bookViews>
    <workbookView xWindow="-120" yWindow="-120" windowWidth="20730" windowHeight="11160" tabRatio="696" xr2:uid="{00000000-000D-0000-FFFF-FFFF00000000}"/>
  </bookViews>
  <sheets>
    <sheet name="登録フォーム☆このシートにのみ打ち込む" sheetId="1" r:id="rId1"/>
    <sheet name="団体申込書☆このシートに打ち込まない" sheetId="3" r:id="rId2"/>
    <sheet name="個人申込書☆このシートに打ち込まない" sheetId="4" r:id="rId3"/>
    <sheet name="団体（プロ）" sheetId="5" r:id="rId4"/>
    <sheet name="団体（アサミ）" sheetId="6" r:id="rId5"/>
    <sheet name="個人（プロ）" sheetId="7" r:id="rId6"/>
    <sheet name="個人（アサミ）" sheetId="8" r:id="rId7"/>
    <sheet name="Sheet2" sheetId="2" r:id="rId8"/>
  </sheets>
  <externalReferences>
    <externalReference r:id="rId9"/>
  </externalReferences>
  <definedNames>
    <definedName name="_xlnm.Print_Area" localSheetId="2">個人申込書☆このシートに打ち込まない!$A$1:$L$61</definedName>
    <definedName name="_xlnm.Print_Area" localSheetId="1">団体申込書☆このシートに打ち込まない!$A$1:$I$34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 l="1"/>
  <c r="H12" i="4"/>
  <c r="D12" i="4"/>
  <c r="J11" i="4"/>
  <c r="D11" i="4"/>
  <c r="C9" i="4"/>
  <c r="C10" i="4"/>
  <c r="C4" i="4"/>
  <c r="H34" i="3"/>
  <c r="D33" i="3"/>
  <c r="D60" i="4"/>
  <c r="C33" i="3"/>
  <c r="C60" i="4"/>
  <c r="P16" i="8"/>
  <c r="P17" i="8"/>
  <c r="P18" i="8"/>
  <c r="P15" i="8"/>
  <c r="A4" i="8"/>
  <c r="B1" i="6"/>
  <c r="A1" i="6"/>
  <c r="A9" i="6" s="1"/>
  <c r="W18" i="8" l="1"/>
  <c r="W17" i="8"/>
  <c r="W16" i="8"/>
  <c r="W15" i="8"/>
  <c r="V18" i="8"/>
  <c r="V17" i="8"/>
  <c r="V16" i="8"/>
  <c r="V15" i="8"/>
  <c r="R18" i="8"/>
  <c r="R17" i="8"/>
  <c r="R16" i="8"/>
  <c r="R15" i="8"/>
  <c r="Q18" i="8"/>
  <c r="Q17" i="8"/>
  <c r="Q16" i="8"/>
  <c r="Q15" i="8"/>
  <c r="T7" i="8"/>
  <c r="T6" i="8"/>
  <c r="T5" i="8"/>
  <c r="T4" i="8"/>
  <c r="Q7" i="8"/>
  <c r="Q6" i="8"/>
  <c r="Q5" i="8"/>
  <c r="Q4" i="8"/>
  <c r="H18" i="8"/>
  <c r="H17" i="8"/>
  <c r="H16" i="8"/>
  <c r="H15" i="8"/>
  <c r="G18" i="8"/>
  <c r="G17" i="8"/>
  <c r="G16" i="8"/>
  <c r="G15" i="8"/>
  <c r="C18" i="8"/>
  <c r="C17" i="8"/>
  <c r="C16" i="8"/>
  <c r="C15" i="8"/>
  <c r="B18" i="8"/>
  <c r="B17" i="8"/>
  <c r="B16" i="8"/>
  <c r="B15" i="8"/>
  <c r="A16" i="8"/>
  <c r="A17" i="8"/>
  <c r="A18" i="8"/>
  <c r="A15" i="8"/>
  <c r="E7" i="8"/>
  <c r="E6" i="8"/>
  <c r="B7" i="8"/>
  <c r="B6" i="8"/>
  <c r="E5" i="8"/>
  <c r="B5" i="8"/>
  <c r="E4" i="8"/>
  <c r="B4" i="8"/>
  <c r="P5" i="8"/>
  <c r="P6" i="8"/>
  <c r="P7" i="8"/>
  <c r="A5" i="8"/>
  <c r="A6" i="8"/>
  <c r="A7" i="8"/>
  <c r="P4" i="8"/>
  <c r="AC11" i="8" l="1"/>
  <c r="AC10" i="8"/>
  <c r="AC9" i="8"/>
  <c r="AC8" i="8"/>
  <c r="AC7" i="8"/>
  <c r="AA11" i="8"/>
  <c r="AC6" i="8"/>
  <c r="AA10" i="8"/>
  <c r="AC5" i="8"/>
  <c r="AA9" i="8"/>
  <c r="AC4" i="8"/>
  <c r="AA8" i="8"/>
  <c r="AA7" i="8"/>
  <c r="A1" i="8"/>
  <c r="D15" i="8" s="1"/>
  <c r="A1" i="7"/>
  <c r="C32" i="7"/>
  <c r="C31" i="7"/>
  <c r="C30" i="7"/>
  <c r="C29" i="7"/>
  <c r="C28" i="7"/>
  <c r="C27" i="7"/>
  <c r="C26" i="7"/>
  <c r="C25" i="7"/>
  <c r="C24" i="7"/>
  <c r="C23" i="7"/>
  <c r="C22" i="7"/>
  <c r="C21" i="7"/>
  <c r="D31" i="7"/>
  <c r="D29" i="7"/>
  <c r="D27" i="7"/>
  <c r="D25" i="7"/>
  <c r="D23" i="7"/>
  <c r="D21" i="7"/>
  <c r="D19" i="7"/>
  <c r="D17" i="7"/>
  <c r="C20" i="7"/>
  <c r="C19" i="7"/>
  <c r="C18" i="7"/>
  <c r="C17" i="7"/>
  <c r="B5" i="7"/>
  <c r="I5" i="7" s="1"/>
  <c r="K31" i="7"/>
  <c r="K29" i="7"/>
  <c r="K27" i="7"/>
  <c r="K25" i="7"/>
  <c r="K23" i="7"/>
  <c r="K21" i="7"/>
  <c r="K19" i="7"/>
  <c r="K17" i="7"/>
  <c r="J32" i="7"/>
  <c r="J31" i="7"/>
  <c r="J30" i="7"/>
  <c r="J29" i="7"/>
  <c r="J28" i="7"/>
  <c r="J27" i="7"/>
  <c r="J26" i="7"/>
  <c r="J25" i="7"/>
  <c r="J24" i="7"/>
  <c r="J23" i="7"/>
  <c r="J22" i="7"/>
  <c r="J21" i="7"/>
  <c r="J20" i="7"/>
  <c r="J19" i="7"/>
  <c r="J18" i="7"/>
  <c r="J17" i="7"/>
  <c r="K11" i="7"/>
  <c r="K9" i="7"/>
  <c r="K7" i="7"/>
  <c r="K5" i="7"/>
  <c r="J12" i="7"/>
  <c r="J11" i="7"/>
  <c r="J10" i="7"/>
  <c r="J9" i="7"/>
  <c r="J8" i="7"/>
  <c r="J7" i="7"/>
  <c r="J6" i="7"/>
  <c r="J5" i="7"/>
  <c r="E6" i="7"/>
  <c r="E31" i="7" s="1"/>
  <c r="E5" i="7"/>
  <c r="E25" i="7" s="1"/>
  <c r="A7" i="6"/>
  <c r="E11" i="7" l="1"/>
  <c r="L11" i="7"/>
  <c r="E29" i="7"/>
  <c r="L5" i="7"/>
  <c r="E17" i="7"/>
  <c r="E7" i="7"/>
  <c r="L7" i="7"/>
  <c r="E21" i="7"/>
  <c r="E9" i="7"/>
  <c r="L9" i="7"/>
  <c r="L6" i="7"/>
  <c r="L10" i="7"/>
  <c r="E19" i="7"/>
  <c r="E10" i="7"/>
  <c r="E27" i="7"/>
  <c r="T17" i="8"/>
  <c r="E8" i="7"/>
  <c r="E12" i="7"/>
  <c r="L8" i="7"/>
  <c r="L12" i="7"/>
  <c r="E23" i="7"/>
  <c r="B11" i="7"/>
  <c r="I11" i="7" s="1"/>
  <c r="I29" i="7"/>
  <c r="I17" i="7"/>
  <c r="B17" i="7"/>
  <c r="B29" i="7"/>
  <c r="B7" i="7"/>
  <c r="I7" i="7" s="1"/>
  <c r="I21" i="7"/>
  <c r="B9" i="7"/>
  <c r="I9" i="7" s="1"/>
  <c r="I25" i="7"/>
  <c r="B21" i="7"/>
  <c r="B25" i="7"/>
  <c r="S16" i="8"/>
  <c r="R6" i="8"/>
  <c r="S15" i="8"/>
  <c r="T16" i="8"/>
  <c r="R5" i="8"/>
  <c r="T15" i="8"/>
  <c r="AA6" i="8"/>
  <c r="S18" i="8"/>
  <c r="P23" i="8" s="1"/>
  <c r="AA4" i="8"/>
  <c r="S17" i="8"/>
  <c r="T18" i="8"/>
  <c r="R7" i="8"/>
  <c r="P12" i="8" s="1"/>
  <c r="R4" i="8"/>
  <c r="P10" i="8"/>
  <c r="P11" i="8"/>
  <c r="AA5" i="8"/>
  <c r="P9" i="8"/>
  <c r="D1" i="6"/>
  <c r="D11" i="7"/>
  <c r="D9" i="7"/>
  <c r="C12" i="7"/>
  <c r="C11" i="7"/>
  <c r="C10" i="7"/>
  <c r="C9" i="7"/>
  <c r="C8" i="7"/>
  <c r="C7" i="7"/>
  <c r="D7" i="7"/>
  <c r="D5" i="7"/>
  <c r="C6" i="7"/>
  <c r="C5" i="7"/>
  <c r="P22" i="8" l="1"/>
  <c r="L21" i="7"/>
  <c r="L17" i="7"/>
  <c r="L29" i="7"/>
  <c r="L25" i="7"/>
  <c r="P21" i="8"/>
  <c r="P20" i="8"/>
  <c r="L27" i="7"/>
  <c r="L19" i="7"/>
  <c r="L31" i="7"/>
  <c r="L23" i="7"/>
  <c r="A14" i="7"/>
  <c r="A2" i="7"/>
  <c r="K5" i="6"/>
  <c r="A13" i="6" s="1"/>
  <c r="K4" i="6"/>
  <c r="A12" i="6" s="1"/>
  <c r="J5" i="6"/>
  <c r="A11" i="6" s="1"/>
  <c r="J4" i="6"/>
  <c r="A10" i="6" s="1"/>
  <c r="H5" i="6"/>
  <c r="H4" i="6"/>
  <c r="G5" i="6"/>
  <c r="G4" i="6"/>
  <c r="F5" i="6"/>
  <c r="F4" i="6"/>
  <c r="E5" i="6"/>
  <c r="E4" i="6"/>
  <c r="D5" i="6"/>
  <c r="D4" i="6"/>
  <c r="B5" i="5"/>
  <c r="E56" i="4"/>
  <c r="L56" i="4"/>
  <c r="G57" i="4"/>
  <c r="G56" i="4"/>
  <c r="B57" i="4"/>
  <c r="B56" i="4"/>
  <c r="L54" i="4"/>
  <c r="G55" i="4"/>
  <c r="G54" i="4"/>
  <c r="E54" i="4"/>
  <c r="B54" i="4"/>
  <c r="B55" i="4"/>
  <c r="L52" i="4"/>
  <c r="G53" i="4"/>
  <c r="G52" i="4"/>
  <c r="E52" i="4"/>
  <c r="B53" i="4"/>
  <c r="B52" i="4"/>
  <c r="L50" i="4"/>
  <c r="G51" i="4"/>
  <c r="G50" i="4"/>
  <c r="E50" i="4"/>
  <c r="B51" i="4"/>
  <c r="B50" i="4"/>
  <c r="L44" i="4"/>
  <c r="G45" i="4"/>
  <c r="G44" i="4"/>
  <c r="E44" i="4"/>
  <c r="B45" i="4"/>
  <c r="B44" i="4"/>
  <c r="L42" i="4"/>
  <c r="G43" i="4"/>
  <c r="G42" i="4"/>
  <c r="E42" i="4"/>
  <c r="B43" i="4"/>
  <c r="B42" i="4"/>
  <c r="E40" i="4"/>
  <c r="L40" i="4"/>
  <c r="G41" i="4"/>
  <c r="G40" i="4"/>
  <c r="B41" i="4"/>
  <c r="B40" i="4"/>
  <c r="L31" i="4"/>
  <c r="L29" i="4"/>
  <c r="L27" i="4"/>
  <c r="L25" i="4"/>
  <c r="E31" i="4"/>
  <c r="E29" i="4"/>
  <c r="E27" i="4"/>
  <c r="E25" i="4"/>
  <c r="L38" i="4"/>
  <c r="G39" i="4"/>
  <c r="G38" i="4"/>
  <c r="E38" i="4"/>
  <c r="B39" i="4"/>
  <c r="B38" i="4"/>
  <c r="H32" i="4"/>
  <c r="H31" i="4"/>
  <c r="H30" i="4"/>
  <c r="H29" i="4"/>
  <c r="H28" i="4"/>
  <c r="H27" i="4"/>
  <c r="H26" i="4"/>
  <c r="H25" i="4"/>
  <c r="B32" i="4"/>
  <c r="B31" i="4"/>
  <c r="B30" i="4"/>
  <c r="B29" i="4"/>
  <c r="B28" i="4"/>
  <c r="B27" i="4"/>
  <c r="B26" i="4"/>
  <c r="B25" i="4"/>
  <c r="A2" i="3"/>
  <c r="A2" i="4"/>
  <c r="A34" i="4"/>
  <c r="A21" i="4"/>
  <c r="D18" i="4"/>
  <c r="C17" i="4"/>
  <c r="C16" i="4"/>
  <c r="H61" i="4"/>
  <c r="I7" i="4"/>
  <c r="D7" i="4"/>
  <c r="C6" i="4"/>
  <c r="D5" i="4"/>
  <c r="E61" i="4"/>
  <c r="C3" i="4"/>
  <c r="I2" i="4"/>
  <c r="I27" i="3"/>
  <c r="D22" i="5" s="1"/>
  <c r="I25" i="3"/>
  <c r="D20" i="5" s="1"/>
  <c r="G28" i="3"/>
  <c r="C23" i="5" s="1"/>
  <c r="G27" i="3"/>
  <c r="C22" i="5" s="1"/>
  <c r="G26" i="3"/>
  <c r="C21" i="5" s="1"/>
  <c r="G25" i="3"/>
  <c r="C20" i="5" s="1"/>
  <c r="I23" i="3"/>
  <c r="D18" i="5" s="1"/>
  <c r="G24" i="3"/>
  <c r="C19" i="5" s="1"/>
  <c r="G23" i="3"/>
  <c r="C18" i="5" s="1"/>
  <c r="E29" i="3"/>
  <c r="D16" i="5" s="1"/>
  <c r="B30" i="3"/>
  <c r="C17" i="5" s="1"/>
  <c r="B29" i="3"/>
  <c r="C16" i="5" s="1"/>
  <c r="E27" i="3"/>
  <c r="D14" i="5" s="1"/>
  <c r="E25" i="3"/>
  <c r="D12" i="5" s="1"/>
  <c r="B28" i="3"/>
  <c r="C15" i="5" s="1"/>
  <c r="B27" i="3"/>
  <c r="C14" i="5" s="1"/>
  <c r="B26" i="3"/>
  <c r="C4" i="6" s="1"/>
  <c r="B25" i="3"/>
  <c r="C5" i="6" s="1"/>
  <c r="E23" i="3"/>
  <c r="D10" i="5" s="1"/>
  <c r="D17" i="3"/>
  <c r="B8" i="5" s="1"/>
  <c r="C15" i="3"/>
  <c r="C8" i="5" s="1"/>
  <c r="C16" i="3"/>
  <c r="C9" i="5" s="1"/>
  <c r="H17" i="3"/>
  <c r="D11" i="3"/>
  <c r="C10" i="3"/>
  <c r="C7" i="5" s="1"/>
  <c r="C9" i="3"/>
  <c r="C6" i="5" s="1"/>
  <c r="B23" i="3"/>
  <c r="C10" i="5" s="1"/>
  <c r="H11" i="3"/>
  <c r="H7" i="3"/>
  <c r="D7" i="3"/>
  <c r="H12" i="3"/>
  <c r="D12" i="3"/>
  <c r="C6" i="3"/>
  <c r="D5" i="3"/>
  <c r="C3" i="3"/>
  <c r="B4" i="5" s="1"/>
  <c r="C4" i="3"/>
  <c r="B34" i="3" s="1"/>
  <c r="H2" i="3"/>
  <c r="B3" i="5" s="1"/>
  <c r="C1" i="8"/>
  <c r="F1" i="8" s="1"/>
  <c r="B24" i="3"/>
  <c r="C11" i="5" s="1"/>
  <c r="N11" i="8"/>
  <c r="N10" i="8"/>
  <c r="N9" i="8"/>
  <c r="N8" i="8"/>
  <c r="N7" i="8"/>
  <c r="L11" i="8"/>
  <c r="N6" i="8"/>
  <c r="L10" i="8"/>
  <c r="N5" i="8"/>
  <c r="L9" i="8"/>
  <c r="N4" i="8"/>
  <c r="L8" i="8"/>
  <c r="B22" i="5"/>
  <c r="B20" i="5"/>
  <c r="B2" i="5"/>
  <c r="L7" i="8" l="1"/>
  <c r="B4" i="6"/>
  <c r="A14" i="6" s="1"/>
  <c r="C13" i="5"/>
  <c r="B5" i="6"/>
  <c r="A15" i="6" s="1"/>
  <c r="C12" i="5"/>
  <c r="L4" i="8"/>
  <c r="L5" i="8"/>
  <c r="L6" i="8"/>
  <c r="D18" i="8" l="1"/>
  <c r="E18" i="8"/>
  <c r="C6" i="8"/>
  <c r="A11" i="8" s="1"/>
  <c r="C5" i="8"/>
  <c r="A10" i="8" s="1"/>
  <c r="D16" i="8"/>
  <c r="C7" i="8"/>
  <c r="A12" i="8" s="1"/>
  <c r="E17" i="8"/>
  <c r="E16" i="8"/>
  <c r="E15" i="8"/>
  <c r="A20" i="8" s="1"/>
  <c r="D17" i="8"/>
  <c r="C4" i="8"/>
  <c r="A9" i="8" s="1"/>
  <c r="A23" i="8" l="1"/>
  <c r="A22" i="8"/>
  <c r="A21" i="8"/>
  <c r="F5" i="7" l="1"/>
  <c r="F6" i="7"/>
  <c r="F25" i="7" l="1"/>
  <c r="M11" i="7"/>
  <c r="F11" i="7"/>
  <c r="M5" i="7"/>
  <c r="F21" i="7"/>
  <c r="M9" i="7"/>
  <c r="F9" i="7"/>
  <c r="F29" i="7"/>
  <c r="F17" i="7"/>
  <c r="M7" i="7"/>
  <c r="F7" i="7"/>
  <c r="F27" i="7"/>
  <c r="F19" i="7"/>
  <c r="F31" i="7" s="1"/>
  <c r="M10" i="7"/>
  <c r="M6" i="7"/>
  <c r="F10" i="7"/>
  <c r="M12" i="7"/>
  <c r="F12" i="7"/>
  <c r="F23" i="7"/>
  <c r="M8" i="7"/>
  <c r="F8" i="7"/>
  <c r="M25" i="7" l="1"/>
  <c r="M21" i="7"/>
  <c r="M17" i="7"/>
  <c r="M29" i="7"/>
  <c r="M27" i="7"/>
  <c r="M19" i="7"/>
  <c r="M31" i="7" s="1"/>
  <c r="M23" i="7"/>
</calcChain>
</file>

<file path=xl/sharedStrings.xml><?xml version="1.0" encoding="utf-8"?>
<sst xmlns="http://schemas.openxmlformats.org/spreadsheetml/2006/main" count="495" uniqueCount="174">
  <si>
    <t>マネージャー(教員)</t>
    <rPh sb="7" eb="9">
      <t>キョウイン</t>
    </rPh>
    <phoneticPr fontId="4"/>
  </si>
  <si>
    <t>○</t>
    <phoneticPr fontId="4"/>
  </si>
  <si>
    <t>性別</t>
    <rPh sb="0" eb="2">
      <t>セイベツ</t>
    </rPh>
    <phoneticPr fontId="4"/>
  </si>
  <si>
    <t xml:space="preserve">    ←セルから選択してください</t>
    <rPh sb="9" eb="11">
      <t>センタク</t>
    </rPh>
    <phoneticPr fontId="4"/>
  </si>
  <si>
    <t>マネージャー(生徒)</t>
    <rPh sb="7" eb="9">
      <t>セイト</t>
    </rPh>
    <phoneticPr fontId="4"/>
  </si>
  <si>
    <t>外部指導者(コーチ)</t>
    <rPh sb="0" eb="5">
      <t>ガイブシドウシャ</t>
    </rPh>
    <phoneticPr fontId="4"/>
  </si>
  <si>
    <t>学校名</t>
    <rPh sb="0" eb="3">
      <t>ガッコウメイ</t>
    </rPh>
    <phoneticPr fontId="4"/>
  </si>
  <si>
    <t xml:space="preserve">   ←正式名称を入力してください　例：〇〇市立〇〇中学校</t>
    <rPh sb="4" eb="8">
      <t>セイシキメイショウ</t>
    </rPh>
    <rPh sb="9" eb="11">
      <t>ニュウリョク</t>
    </rPh>
    <rPh sb="18" eb="19">
      <t>レイ</t>
    </rPh>
    <rPh sb="22" eb="24">
      <t>シリツ</t>
    </rPh>
    <rPh sb="26" eb="29">
      <t>チュウガッコウ</t>
    </rPh>
    <phoneticPr fontId="4"/>
  </si>
  <si>
    <t>男子</t>
    <rPh sb="0" eb="2">
      <t>ダンシ</t>
    </rPh>
    <phoneticPr fontId="4"/>
  </si>
  <si>
    <t>ふりがな</t>
    <phoneticPr fontId="4"/>
  </si>
  <si>
    <t xml:space="preserve">   ←ひらがなでお願いします</t>
    <rPh sb="10" eb="11">
      <t>ネガ</t>
    </rPh>
    <phoneticPr fontId="4"/>
  </si>
  <si>
    <t>女子</t>
    <rPh sb="0" eb="2">
      <t>ジョシ</t>
    </rPh>
    <phoneticPr fontId="4"/>
  </si>
  <si>
    <t>学校連絡先</t>
    <rPh sb="0" eb="2">
      <t>ガッコウ</t>
    </rPh>
    <rPh sb="2" eb="5">
      <t>レンラクサキ</t>
    </rPh>
    <phoneticPr fontId="4"/>
  </si>
  <si>
    <t>　郵便番号</t>
    <rPh sb="1" eb="5">
      <t>ユウビンバンゴウ</t>
    </rPh>
    <phoneticPr fontId="4"/>
  </si>
  <si>
    <t>半角入力　例：351-0013</t>
    <rPh sb="0" eb="4">
      <t>ハンカクニュウリョク</t>
    </rPh>
    <rPh sb="5" eb="6">
      <t>レイ</t>
    </rPh>
    <phoneticPr fontId="4"/>
  </si>
  <si>
    <t>校　　長</t>
    <rPh sb="0" eb="1">
      <t>コウ</t>
    </rPh>
    <rPh sb="3" eb="4">
      <t>チョウ</t>
    </rPh>
    <phoneticPr fontId="4"/>
  </si>
  <si>
    <t>　住所</t>
    <rPh sb="1" eb="3">
      <t>ジュウショ</t>
    </rPh>
    <phoneticPr fontId="4"/>
  </si>
  <si>
    <t>教　　頭</t>
    <rPh sb="0" eb="1">
      <t>キョウ</t>
    </rPh>
    <rPh sb="3" eb="4">
      <t>アタマ</t>
    </rPh>
    <phoneticPr fontId="4"/>
  </si>
  <si>
    <t>　電話番号</t>
    <rPh sb="1" eb="5">
      <t>デンワバンゴウ</t>
    </rPh>
    <phoneticPr fontId="4"/>
  </si>
  <si>
    <t>半角入力　例：048-461-0076</t>
    <rPh sb="0" eb="4">
      <t>ハンカクニュウリョク</t>
    </rPh>
    <rPh sb="5" eb="6">
      <t>レイ</t>
    </rPh>
    <phoneticPr fontId="4"/>
  </si>
  <si>
    <t>教　　諭</t>
    <rPh sb="0" eb="1">
      <t>キョウ</t>
    </rPh>
    <rPh sb="3" eb="4">
      <t>サトシ</t>
    </rPh>
    <phoneticPr fontId="4"/>
  </si>
  <si>
    <t>　FAX番号</t>
    <rPh sb="4" eb="6">
      <t>バンゴウ</t>
    </rPh>
    <phoneticPr fontId="4"/>
  </si>
  <si>
    <t>半角入力　例：048-461-4741</t>
    <rPh sb="0" eb="4">
      <t>ハンカクニュウリョク</t>
    </rPh>
    <rPh sb="5" eb="6">
      <t>レイ</t>
    </rPh>
    <phoneticPr fontId="4"/>
  </si>
  <si>
    <t>部活動指導員</t>
    <rPh sb="0" eb="6">
      <t>ブカツドウシドウイン</t>
    </rPh>
    <phoneticPr fontId="4"/>
  </si>
  <si>
    <t>姓と名の間に全角スペースを入れてください</t>
    <rPh sb="0" eb="1">
      <t>セイ</t>
    </rPh>
    <rPh sb="2" eb="3">
      <t>ナ</t>
    </rPh>
    <rPh sb="4" eb="5">
      <t>アイダ</t>
    </rPh>
    <rPh sb="6" eb="8">
      <t>ゼンカク</t>
    </rPh>
    <rPh sb="13" eb="14">
      <t>イ</t>
    </rPh>
    <phoneticPr fontId="4"/>
  </si>
  <si>
    <t>外部指導者</t>
    <rPh sb="0" eb="5">
      <t>ガイブシドウシャ</t>
    </rPh>
    <phoneticPr fontId="4"/>
  </si>
  <si>
    <t>申し込み日付</t>
    <rPh sb="0" eb="1">
      <t>モウ</t>
    </rPh>
    <rPh sb="2" eb="3">
      <t>コ</t>
    </rPh>
    <rPh sb="4" eb="6">
      <t>ヒヅケ</t>
    </rPh>
    <phoneticPr fontId="4"/>
  </si>
  <si>
    <t>月</t>
    <rPh sb="0" eb="1">
      <t>ツキ</t>
    </rPh>
    <phoneticPr fontId="4"/>
  </si>
  <si>
    <t>日</t>
    <rPh sb="0" eb="1">
      <t>ニチ</t>
    </rPh>
    <phoneticPr fontId="4"/>
  </si>
  <si>
    <t>　　半角数字入力</t>
    <rPh sb="2" eb="4">
      <t>ハンカク</t>
    </rPh>
    <rPh sb="4" eb="6">
      <t>スウジ</t>
    </rPh>
    <rPh sb="6" eb="8">
      <t>ニュウリョク</t>
    </rPh>
    <phoneticPr fontId="4"/>
  </si>
  <si>
    <t>男</t>
    <rPh sb="0" eb="1">
      <t>オトコ</t>
    </rPh>
    <phoneticPr fontId="4"/>
  </si>
  <si>
    <t>女</t>
    <rPh sb="0" eb="1">
      <t>オンナ</t>
    </rPh>
    <phoneticPr fontId="4"/>
  </si>
  <si>
    <t>＜団体戦＞</t>
    <rPh sb="1" eb="4">
      <t>ダンタイセン</t>
    </rPh>
    <phoneticPr fontId="4"/>
  </si>
  <si>
    <t>監督名</t>
    <rPh sb="0" eb="2">
      <t>カントク</t>
    </rPh>
    <rPh sb="2" eb="3">
      <t>メイ</t>
    </rPh>
    <phoneticPr fontId="4"/>
  </si>
  <si>
    <t>　ふりがな</t>
    <phoneticPr fontId="4"/>
  </si>
  <si>
    <t>　電話番号</t>
    <rPh sb="1" eb="3">
      <t>デンワ</t>
    </rPh>
    <rPh sb="3" eb="5">
      <t>バンゴウ</t>
    </rPh>
    <phoneticPr fontId="4"/>
  </si>
  <si>
    <t>　 E-mail</t>
    <phoneticPr fontId="4"/>
  </si>
  <si>
    <t>半角入力</t>
    <rPh sb="0" eb="4">
      <t>ハンカクニュウリョク</t>
    </rPh>
    <phoneticPr fontId="4"/>
  </si>
  <si>
    <t>　　　　　任命権者</t>
    <rPh sb="5" eb="9">
      <t>ニンメイケンジャ</t>
    </rPh>
    <phoneticPr fontId="4"/>
  </si>
  <si>
    <t>マネージャーまたは外部指導者</t>
    <phoneticPr fontId="4"/>
  </si>
  <si>
    <t>　氏名</t>
    <rPh sb="1" eb="3">
      <t>シメイ</t>
    </rPh>
    <phoneticPr fontId="4"/>
  </si>
  <si>
    <r>
      <t>　役割</t>
    </r>
    <r>
      <rPr>
        <sz val="6"/>
        <color theme="1"/>
        <rFont val="ＭＳ 明朝"/>
        <family val="1"/>
        <charset val="128"/>
      </rPr>
      <t>（マネージャーか外部指導者か）</t>
    </r>
    <rPh sb="1" eb="3">
      <t>ヤクワリ</t>
    </rPh>
    <rPh sb="11" eb="16">
      <t>ガイブシドウシャ</t>
    </rPh>
    <phoneticPr fontId="4"/>
  </si>
  <si>
    <t>半角数字</t>
    <rPh sb="0" eb="2">
      <t>ハンカク</t>
    </rPh>
    <rPh sb="2" eb="4">
      <t>スウジ</t>
    </rPh>
    <phoneticPr fontId="4"/>
  </si>
  <si>
    <t>選手情報</t>
    <rPh sb="0" eb="4">
      <t>センシュジョウホウ</t>
    </rPh>
    <phoneticPr fontId="4"/>
  </si>
  <si>
    <t>団体戦１</t>
    <rPh sb="0" eb="3">
      <t>ダンタイセン</t>
    </rPh>
    <phoneticPr fontId="4"/>
  </si>
  <si>
    <t>＜シングルス＞</t>
    <phoneticPr fontId="4"/>
  </si>
  <si>
    <t xml:space="preserve"> 　氏名</t>
    <rPh sb="2" eb="4">
      <t>シメイ</t>
    </rPh>
    <phoneticPr fontId="4"/>
  </si>
  <si>
    <t>　 ふりがな</t>
    <phoneticPr fontId="4"/>
  </si>
  <si>
    <t>　 学年</t>
    <rPh sb="2" eb="4">
      <t>ガクネン</t>
    </rPh>
    <phoneticPr fontId="4"/>
  </si>
  <si>
    <t>団体戦２</t>
    <rPh sb="0" eb="3">
      <t>ダンタイセン</t>
    </rPh>
    <phoneticPr fontId="4"/>
  </si>
  <si>
    <t>団体戦３</t>
    <rPh sb="0" eb="3">
      <t>ダンタイセン</t>
    </rPh>
    <phoneticPr fontId="4"/>
  </si>
  <si>
    <t>団体戦４</t>
    <rPh sb="0" eb="3">
      <t>ダンタイセン</t>
    </rPh>
    <phoneticPr fontId="4"/>
  </si>
  <si>
    <t>団体戦５</t>
    <rPh sb="0" eb="3">
      <t>ダンタイセン</t>
    </rPh>
    <phoneticPr fontId="4"/>
  </si>
  <si>
    <t>＜ダブルス＞</t>
    <phoneticPr fontId="4"/>
  </si>
  <si>
    <t>団体戦７</t>
    <rPh sb="0" eb="3">
      <t>ダンタイセン</t>
    </rPh>
    <phoneticPr fontId="4"/>
  </si>
  <si>
    <t>郡市名</t>
    <rPh sb="0" eb="3">
      <t>グンシメイ</t>
    </rPh>
    <phoneticPr fontId="4"/>
  </si>
  <si>
    <t xml:space="preserve">    ←入力してください</t>
    <phoneticPr fontId="4"/>
  </si>
  <si>
    <t>校長(代表者)氏名</t>
    <rPh sb="0" eb="2">
      <t>コウチョウ</t>
    </rPh>
    <rPh sb="3" eb="6">
      <t>ダイヒョウシャ</t>
    </rPh>
    <rPh sb="7" eb="9">
      <t>シメイ</t>
    </rPh>
    <phoneticPr fontId="4"/>
  </si>
  <si>
    <t>区分</t>
    <rPh sb="0" eb="2">
      <t>クブン</t>
    </rPh>
    <phoneticPr fontId="3"/>
  </si>
  <si>
    <t>（学校)校長</t>
    <rPh sb="1" eb="3">
      <t>ガッコウ</t>
    </rPh>
    <rPh sb="4" eb="6">
      <t>コウチョウ</t>
    </rPh>
    <phoneticPr fontId="3"/>
  </si>
  <si>
    <t>（学校)教員</t>
    <rPh sb="1" eb="3">
      <t>ガッコウ</t>
    </rPh>
    <rPh sb="4" eb="6">
      <t>キョウイン</t>
    </rPh>
    <phoneticPr fontId="3"/>
  </si>
  <si>
    <t>（学校)部活動指導員</t>
    <rPh sb="1" eb="3">
      <t>ガッコウ</t>
    </rPh>
    <rPh sb="4" eb="10">
      <t>ブカツドウシドウイン</t>
    </rPh>
    <phoneticPr fontId="3"/>
  </si>
  <si>
    <t>（地域)代表者</t>
    <rPh sb="1" eb="3">
      <t>チイキ</t>
    </rPh>
    <rPh sb="4" eb="6">
      <t>ダイヒョウ</t>
    </rPh>
    <rPh sb="6" eb="7">
      <t>シャ</t>
    </rPh>
    <phoneticPr fontId="3"/>
  </si>
  <si>
    <t>（地域)事務担当者</t>
    <rPh sb="1" eb="3">
      <t>チイキ</t>
    </rPh>
    <rPh sb="4" eb="8">
      <t>ジムタントウ</t>
    </rPh>
    <rPh sb="8" eb="9">
      <t>シャ</t>
    </rPh>
    <phoneticPr fontId="3"/>
  </si>
  <si>
    <t>（地域)指導者</t>
    <rPh sb="1" eb="3">
      <t>チイキ</t>
    </rPh>
    <rPh sb="4" eb="7">
      <t>シドウシャ</t>
    </rPh>
    <phoneticPr fontId="3"/>
  </si>
  <si>
    <t>ふ　り　が　な</t>
    <phoneticPr fontId="11"/>
  </si>
  <si>
    <t>学　校　名</t>
    <rPh sb="0" eb="1">
      <t>ガク</t>
    </rPh>
    <rPh sb="2" eb="3">
      <t>コウ</t>
    </rPh>
    <rPh sb="4" eb="5">
      <t>メイ</t>
    </rPh>
    <phoneticPr fontId="11"/>
  </si>
  <si>
    <t>学校所在地
連　絡　先</t>
    <rPh sb="0" eb="2">
      <t>ガッコウ</t>
    </rPh>
    <rPh sb="2" eb="5">
      <t>ショザイチ</t>
    </rPh>
    <phoneticPr fontId="11"/>
  </si>
  <si>
    <t>〒</t>
  </si>
  <si>
    <t>TEL</t>
  </si>
  <si>
    <t>FAX</t>
  </si>
  <si>
    <t>監　督　名</t>
    <phoneticPr fontId="11"/>
  </si>
  <si>
    <t>連　絡　先</t>
    <phoneticPr fontId="11"/>
  </si>
  <si>
    <t>E-mail</t>
    <phoneticPr fontId="11"/>
  </si>
  <si>
    <t>※主将は番号１に記入すること。</t>
    <rPh sb="1" eb="3">
      <t>シュショウ</t>
    </rPh>
    <rPh sb="4" eb="6">
      <t>バンゴウ</t>
    </rPh>
    <rPh sb="8" eb="10">
      <t>キニュウ</t>
    </rPh>
    <phoneticPr fontId="11"/>
  </si>
  <si>
    <t>番号</t>
    <rPh sb="0" eb="2">
      <t>バンゴウ</t>
    </rPh>
    <phoneticPr fontId="11"/>
  </si>
  <si>
    <t>学年</t>
    <rPh sb="0" eb="2">
      <t>ガクネン</t>
    </rPh>
    <phoneticPr fontId="11"/>
  </si>
  <si>
    <t>選　手　氏　名</t>
    <rPh sb="0" eb="1">
      <t>セン</t>
    </rPh>
    <rPh sb="2" eb="3">
      <t>テ</t>
    </rPh>
    <rPh sb="4" eb="5">
      <t>シ</t>
    </rPh>
    <rPh sb="6" eb="7">
      <t>メイ</t>
    </rPh>
    <phoneticPr fontId="11"/>
  </si>
  <si>
    <t>選　手　氏　名</t>
  </si>
  <si>
    <t>長</t>
    <rPh sb="0" eb="1">
      <t>チョウ</t>
    </rPh>
    <phoneticPr fontId="4"/>
  </si>
  <si>
    <t>ふ り が な</t>
    <phoneticPr fontId="4"/>
  </si>
  <si>
    <t>上記の監督は参加校と同じ学校の教員もしくは部活動指導員であること（団体戦と出場を兼ねる場合は同一監督であること）。</t>
    <rPh sb="0" eb="2">
      <t>ジョウキ</t>
    </rPh>
    <rPh sb="3" eb="5">
      <t>カントク</t>
    </rPh>
    <rPh sb="6" eb="8">
      <t>サンカ</t>
    </rPh>
    <rPh sb="8" eb="9">
      <t>コウ</t>
    </rPh>
    <rPh sb="10" eb="11">
      <t>オナ</t>
    </rPh>
    <rPh sb="12" eb="14">
      <t>ガッコウ</t>
    </rPh>
    <rPh sb="15" eb="17">
      <t>キョウイン</t>
    </rPh>
    <rPh sb="21" eb="24">
      <t>ブカツドウ</t>
    </rPh>
    <rPh sb="24" eb="27">
      <t>シドウイン</t>
    </rPh>
    <rPh sb="33" eb="36">
      <t>ダンタイセン</t>
    </rPh>
    <rPh sb="37" eb="39">
      <t>シュツジョウ</t>
    </rPh>
    <rPh sb="40" eb="41">
      <t>カ</t>
    </rPh>
    <rPh sb="43" eb="45">
      <t>バアイ</t>
    </rPh>
    <rPh sb="46" eb="48">
      <t>ドウイツ</t>
    </rPh>
    <rPh sb="48" eb="50">
      <t>カントク</t>
    </rPh>
    <phoneticPr fontId="11"/>
  </si>
  <si>
    <t>ふ　り　が　な</t>
    <phoneticPr fontId="4"/>
  </si>
  <si>
    <t>・</t>
    <phoneticPr fontId="11"/>
  </si>
  <si>
    <t>・</t>
  </si>
  <si>
    <t>監督</t>
    <rPh sb="0" eb="2">
      <t>カントク</t>
    </rPh>
    <phoneticPr fontId="4"/>
  </si>
  <si>
    <t>選手１</t>
    <rPh sb="0" eb="2">
      <t>センシュ</t>
    </rPh>
    <phoneticPr fontId="3"/>
  </si>
  <si>
    <t>選手２</t>
    <rPh sb="0" eb="2">
      <t>センシュ</t>
    </rPh>
    <phoneticPr fontId="3"/>
  </si>
  <si>
    <t>選手３</t>
    <rPh sb="0" eb="2">
      <t>センシュ</t>
    </rPh>
    <phoneticPr fontId="3"/>
  </si>
  <si>
    <t>選手４</t>
    <rPh sb="0" eb="2">
      <t>センシュ</t>
    </rPh>
    <phoneticPr fontId="3"/>
  </si>
  <si>
    <t>選手５</t>
    <rPh sb="0" eb="2">
      <t>センシュ</t>
    </rPh>
    <phoneticPr fontId="3"/>
  </si>
  <si>
    <t>団体</t>
    <rPh sb="0" eb="2">
      <t>ダンタイ</t>
    </rPh>
    <phoneticPr fontId="30"/>
  </si>
  <si>
    <t>選手１</t>
    <rPh sb="0" eb="2">
      <t>センシュ</t>
    </rPh>
    <phoneticPr fontId="30"/>
  </si>
  <si>
    <t>選手２</t>
    <rPh sb="0" eb="2">
      <t>センシュ</t>
    </rPh>
    <phoneticPr fontId="30"/>
  </si>
  <si>
    <t>選手３</t>
    <rPh sb="0" eb="2">
      <t>センシュ</t>
    </rPh>
    <phoneticPr fontId="30"/>
  </si>
  <si>
    <t>選手４</t>
    <rPh sb="0" eb="2">
      <t>センシュ</t>
    </rPh>
    <phoneticPr fontId="30"/>
  </si>
  <si>
    <t>選手５</t>
    <rPh sb="0" eb="2">
      <t>センシュ</t>
    </rPh>
    <phoneticPr fontId="30"/>
  </si>
  <si>
    <t>選手６</t>
    <rPh sb="0" eb="2">
      <t>センシュ</t>
    </rPh>
    <phoneticPr fontId="30"/>
  </si>
  <si>
    <t>選手７</t>
    <rPh sb="0" eb="2">
      <t>センシュ</t>
    </rPh>
    <phoneticPr fontId="30"/>
  </si>
  <si>
    <t>コーチ</t>
    <phoneticPr fontId="4"/>
  </si>
  <si>
    <t>マネージャー</t>
    <phoneticPr fontId="4"/>
  </si>
  <si>
    <t>選手</t>
    <rPh sb="0" eb="2">
      <t>センシュ</t>
    </rPh>
    <phoneticPr fontId="30"/>
  </si>
  <si>
    <t>ふりがな</t>
    <phoneticPr fontId="30"/>
  </si>
  <si>
    <t>順位</t>
    <rPh sb="0" eb="2">
      <t>ジュンイ</t>
    </rPh>
    <phoneticPr fontId="4"/>
  </si>
  <si>
    <t>選手氏名</t>
    <rPh sb="0" eb="4">
      <t>センシュシメイ</t>
    </rPh>
    <phoneticPr fontId="4"/>
  </si>
  <si>
    <t>学年</t>
    <rPh sb="0" eb="2">
      <t>ガクネン</t>
    </rPh>
    <phoneticPr fontId="4"/>
  </si>
  <si>
    <t>監督氏名</t>
    <rPh sb="0" eb="4">
      <t>カントクシメイ</t>
    </rPh>
    <phoneticPr fontId="4"/>
  </si>
  <si>
    <t>個人戦ダブルス</t>
    <rPh sb="0" eb="3">
      <t>コジンセン</t>
    </rPh>
    <phoneticPr fontId="4"/>
  </si>
  <si>
    <t>ダブルス</t>
    <phoneticPr fontId="30"/>
  </si>
  <si>
    <t>ペア１</t>
    <phoneticPr fontId="30"/>
  </si>
  <si>
    <t>ペア２</t>
    <phoneticPr fontId="30"/>
  </si>
  <si>
    <t>チーム</t>
    <phoneticPr fontId="30"/>
  </si>
  <si>
    <t>ふりがな１</t>
    <phoneticPr fontId="30"/>
  </si>
  <si>
    <t>ふりがな２</t>
    <phoneticPr fontId="30"/>
  </si>
  <si>
    <t>シングルス</t>
    <phoneticPr fontId="30"/>
  </si>
  <si>
    <t>選　手</t>
    <rPh sb="0" eb="1">
      <t>セン</t>
    </rPh>
    <rPh sb="2" eb="3">
      <t>テ</t>
    </rPh>
    <phoneticPr fontId="30"/>
  </si>
  <si>
    <t>ダブルス</t>
    <phoneticPr fontId="4"/>
  </si>
  <si>
    <t>シングルス</t>
    <phoneticPr fontId="4"/>
  </si>
  <si>
    <t>大分県中学校新人バドミントン大会申し込み登録フォーム</t>
    <rPh sb="0" eb="3">
      <t>オオイタケン</t>
    </rPh>
    <rPh sb="3" eb="6">
      <t>チュウガッコウ</t>
    </rPh>
    <rPh sb="6" eb="8">
      <t>シンジン</t>
    </rPh>
    <rPh sb="14" eb="16">
      <t>タイカイ</t>
    </rPh>
    <rPh sb="16" eb="17">
      <t>モウ</t>
    </rPh>
    <rPh sb="18" eb="19">
      <t>コ</t>
    </rPh>
    <rPh sb="20" eb="22">
      <t>トウロク</t>
    </rPh>
    <phoneticPr fontId="4"/>
  </si>
  <si>
    <t>(基本データ)</t>
    <rPh sb="1" eb="3">
      <t>キホン</t>
    </rPh>
    <phoneticPr fontId="4"/>
  </si>
  <si>
    <t>＜個人戦＞＊団体戦にも出場する場合は、団体戦と同じ方にすること。</t>
    <rPh sb="1" eb="4">
      <t>コジンセン</t>
    </rPh>
    <phoneticPr fontId="4"/>
  </si>
  <si>
    <t>半角入力　例：012-345-6789</t>
    <rPh sb="0" eb="4">
      <t>ハンカクニュウリョク</t>
    </rPh>
    <rPh sb="5" eb="6">
      <t>レイ</t>
    </rPh>
    <phoneticPr fontId="4"/>
  </si>
  <si>
    <t>１年単１</t>
    <rPh sb="1" eb="2">
      <t>ネン</t>
    </rPh>
    <rPh sb="2" eb="3">
      <t>タン</t>
    </rPh>
    <phoneticPr fontId="4"/>
  </si>
  <si>
    <t>１年単２</t>
    <rPh sb="1" eb="2">
      <t>ネン</t>
    </rPh>
    <rPh sb="2" eb="3">
      <t>タン</t>
    </rPh>
    <phoneticPr fontId="4"/>
  </si>
  <si>
    <t>１年単３</t>
    <rPh sb="1" eb="2">
      <t>ネン</t>
    </rPh>
    <rPh sb="2" eb="3">
      <t>タン</t>
    </rPh>
    <phoneticPr fontId="4"/>
  </si>
  <si>
    <t>１年単４</t>
    <rPh sb="1" eb="2">
      <t>ネン</t>
    </rPh>
    <rPh sb="2" eb="3">
      <t>タン</t>
    </rPh>
    <phoneticPr fontId="4"/>
  </si>
  <si>
    <t>１年複１</t>
    <rPh sb="1" eb="2">
      <t>ネン</t>
    </rPh>
    <rPh sb="2" eb="3">
      <t>フク</t>
    </rPh>
    <phoneticPr fontId="4"/>
  </si>
  <si>
    <t>１年複２</t>
    <rPh sb="1" eb="2">
      <t>ネン</t>
    </rPh>
    <rPh sb="2" eb="3">
      <t>フク</t>
    </rPh>
    <phoneticPr fontId="4"/>
  </si>
  <si>
    <t>１年複３</t>
    <rPh sb="1" eb="2">
      <t>ネン</t>
    </rPh>
    <rPh sb="2" eb="3">
      <t>フク</t>
    </rPh>
    <phoneticPr fontId="4"/>
  </si>
  <si>
    <t>１年複４</t>
    <rPh sb="1" eb="2">
      <t>ネン</t>
    </rPh>
    <rPh sb="2" eb="3">
      <t>フク</t>
    </rPh>
    <phoneticPr fontId="4"/>
  </si>
  <si>
    <t>２年単１</t>
    <rPh sb="1" eb="2">
      <t>ネン</t>
    </rPh>
    <rPh sb="2" eb="3">
      <t>タン</t>
    </rPh>
    <phoneticPr fontId="4"/>
  </si>
  <si>
    <t>２年単２</t>
    <rPh sb="1" eb="2">
      <t>ネン</t>
    </rPh>
    <rPh sb="2" eb="3">
      <t>タン</t>
    </rPh>
    <phoneticPr fontId="4"/>
  </si>
  <si>
    <t>２年単３</t>
    <rPh sb="1" eb="2">
      <t>ネン</t>
    </rPh>
    <rPh sb="2" eb="3">
      <t>タン</t>
    </rPh>
    <phoneticPr fontId="4"/>
  </si>
  <si>
    <t>２年単４</t>
    <rPh sb="1" eb="2">
      <t>ネン</t>
    </rPh>
    <rPh sb="2" eb="3">
      <t>タン</t>
    </rPh>
    <phoneticPr fontId="4"/>
  </si>
  <si>
    <t>２年複１</t>
    <rPh sb="1" eb="2">
      <t>ネン</t>
    </rPh>
    <rPh sb="2" eb="3">
      <t>フク</t>
    </rPh>
    <phoneticPr fontId="4"/>
  </si>
  <si>
    <t>２年複２</t>
    <rPh sb="1" eb="2">
      <t>ネン</t>
    </rPh>
    <rPh sb="2" eb="3">
      <t>フク</t>
    </rPh>
    <phoneticPr fontId="4"/>
  </si>
  <si>
    <t>２年複３</t>
    <rPh sb="1" eb="2">
      <t>ネン</t>
    </rPh>
    <rPh sb="2" eb="3">
      <t>フク</t>
    </rPh>
    <phoneticPr fontId="4"/>
  </si>
  <si>
    <t>２年複４</t>
    <rPh sb="1" eb="2">
      <t>ネン</t>
    </rPh>
    <rPh sb="2" eb="3">
      <t>フク</t>
    </rPh>
    <phoneticPr fontId="4"/>
  </si>
  <si>
    <t xml:space="preserve"> 大分県中学校新人バドミントン大会参加申込書</t>
    <phoneticPr fontId="11"/>
  </si>
  <si>
    <t>郡市名</t>
    <rPh sb="0" eb="3">
      <t>グンシメイ</t>
    </rPh>
    <phoneticPr fontId="11"/>
  </si>
  <si>
    <t>区分</t>
    <rPh sb="0" eb="2">
      <t>クブン</t>
    </rPh>
    <phoneticPr fontId="3"/>
  </si>
  <si>
    <t>団体戦６</t>
    <rPh sb="0" eb="3">
      <t>ダンタイセン</t>
    </rPh>
    <phoneticPr fontId="4"/>
  </si>
  <si>
    <t>コーチ・マネージャー名</t>
    <phoneticPr fontId="11"/>
  </si>
  <si>
    <t>部活動指導員の場合は
任命権者：</t>
    <rPh sb="0" eb="6">
      <t>ブカツドウシドウイン</t>
    </rPh>
    <rPh sb="7" eb="9">
      <t>バアイ</t>
    </rPh>
    <rPh sb="11" eb="15">
      <t>ニンメイケンジャ</t>
    </rPh>
    <phoneticPr fontId="11"/>
  </si>
  <si>
    <t>※上記の監督は参加校（チーム)と同じ学校（チーム)人物であること</t>
    <rPh sb="1" eb="3">
      <t>ジョウキ</t>
    </rPh>
    <rPh sb="4" eb="6">
      <t>カントク</t>
    </rPh>
    <rPh sb="7" eb="9">
      <t>サンカ</t>
    </rPh>
    <rPh sb="9" eb="10">
      <t>コウ</t>
    </rPh>
    <rPh sb="16" eb="17">
      <t>オナ</t>
    </rPh>
    <rPh sb="18" eb="20">
      <t>ガッコウ</t>
    </rPh>
    <rPh sb="25" eb="27">
      <t>ニンブツ</t>
    </rPh>
    <phoneticPr fontId="11"/>
  </si>
  <si>
    <t>※上記の監督が部活動指導員の場合は任命権者を記入すること</t>
    <rPh sb="1" eb="3">
      <t>ジョウキ</t>
    </rPh>
    <rPh sb="4" eb="6">
      <t>カントク</t>
    </rPh>
    <rPh sb="7" eb="10">
      <t>ブカツドウ</t>
    </rPh>
    <rPh sb="17" eb="20">
      <t>ニンメイケン</t>
    </rPh>
    <phoneticPr fontId="11"/>
  </si>
  <si>
    <t>団体選手名</t>
    <phoneticPr fontId="11"/>
  </si>
  <si>
    <t>男子</t>
    <rPh sb="0" eb="1">
      <t>オトコ</t>
    </rPh>
    <phoneticPr fontId="11"/>
  </si>
  <si>
    <t>　　※部活動指導員は、大会参加申込時に部活動指導員確認書を提出すること。</t>
    <rPh sb="3" eb="9">
      <t>ブカツドウシドウイン</t>
    </rPh>
    <rPh sb="11" eb="13">
      <t>タイカイ</t>
    </rPh>
    <rPh sb="13" eb="15">
      <t>サンカ</t>
    </rPh>
    <rPh sb="15" eb="17">
      <t>モウシコミ</t>
    </rPh>
    <rPh sb="17" eb="18">
      <t>ジ</t>
    </rPh>
    <rPh sb="19" eb="25">
      <t>ブカツドウシドウイン</t>
    </rPh>
    <rPh sb="25" eb="28">
      <t>カクニンショ</t>
    </rPh>
    <rPh sb="29" eb="31">
      <t>テイシュツ</t>
    </rPh>
    <phoneticPr fontId="11"/>
  </si>
  <si>
    <t>令和 ５年</t>
    <rPh sb="0" eb="2">
      <t>レイワ</t>
    </rPh>
    <rPh sb="4" eb="5">
      <t>ネン</t>
    </rPh>
    <phoneticPr fontId="11"/>
  </si>
  <si>
    <t>※上記の監督は参加校（チーム)と同じ学校（チーム)の人物であること</t>
    <rPh sb="1" eb="3">
      <t>ジョウキ</t>
    </rPh>
    <rPh sb="4" eb="6">
      <t>カントク</t>
    </rPh>
    <rPh sb="7" eb="9">
      <t>サンカ</t>
    </rPh>
    <rPh sb="9" eb="10">
      <t>コウ</t>
    </rPh>
    <rPh sb="16" eb="17">
      <t>オナ</t>
    </rPh>
    <rPh sb="18" eb="20">
      <t>ガッコウ</t>
    </rPh>
    <rPh sb="26" eb="28">
      <t>ニンブツ</t>
    </rPh>
    <phoneticPr fontId="11"/>
  </si>
  <si>
    <r>
      <t>※上記の監督が部活動指導員の場合は任命権者を記入すること　</t>
    </r>
    <r>
      <rPr>
        <sz val="8"/>
        <rFont val="游ゴシック"/>
        <family val="3"/>
        <charset val="128"/>
        <scheme val="minor"/>
      </rPr>
      <t>＊地域クラブ等は記入しない</t>
    </r>
    <rPh sb="1" eb="3">
      <t>ジョウキ</t>
    </rPh>
    <rPh sb="4" eb="6">
      <t>カントク</t>
    </rPh>
    <rPh sb="7" eb="10">
      <t>ブカツドウ</t>
    </rPh>
    <rPh sb="17" eb="20">
      <t>ニンメイケン</t>
    </rPh>
    <rPh sb="30" eb="32">
      <t>チイキ</t>
    </rPh>
    <rPh sb="35" eb="36">
      <t>トウ</t>
    </rPh>
    <rPh sb="37" eb="39">
      <t>キニュウ</t>
    </rPh>
    <phoneticPr fontId="11"/>
  </si>
  <si>
    <t>　</t>
    <phoneticPr fontId="3"/>
  </si>
  <si>
    <t>シングルス　選手名</t>
    <rPh sb="6" eb="9">
      <t>センシュメイ</t>
    </rPh>
    <phoneticPr fontId="3"/>
  </si>
  <si>
    <t>ダブルス　選手名</t>
    <rPh sb="5" eb="8">
      <t>センシュメイ</t>
    </rPh>
    <phoneticPr fontId="3"/>
  </si>
  <si>
    <t>１年生(シングルス)</t>
    <rPh sb="1" eb="3">
      <t>ネンセイ</t>
    </rPh>
    <phoneticPr fontId="3"/>
  </si>
  <si>
    <t>２年生(シングルス)</t>
    <rPh sb="1" eb="3">
      <t>ネンセイ</t>
    </rPh>
    <phoneticPr fontId="3"/>
  </si>
  <si>
    <t>１年生(ダブルス)</t>
    <rPh sb="1" eb="3">
      <t>ネンセイ</t>
    </rPh>
    <phoneticPr fontId="3"/>
  </si>
  <si>
    <t>２年生(ダブルス)</t>
    <rPh sb="1" eb="3">
      <t>ネンセイ</t>
    </rPh>
    <phoneticPr fontId="3"/>
  </si>
  <si>
    <t>（１年)</t>
    <rPh sb="2" eb="3">
      <t>ネン</t>
    </rPh>
    <phoneticPr fontId="3"/>
  </si>
  <si>
    <t>（２年)</t>
    <rPh sb="2" eb="3">
      <t>ネン</t>
    </rPh>
    <phoneticPr fontId="3"/>
  </si>
  <si>
    <t>プログラム記載略称</t>
    <rPh sb="5" eb="7">
      <t>キサイ</t>
    </rPh>
    <rPh sb="7" eb="9">
      <t>リャクショウ</t>
    </rPh>
    <phoneticPr fontId="3"/>
  </si>
  <si>
    <t>＊日田市立三隈中学校なら『三隈中』</t>
    <rPh sb="1" eb="5">
      <t>ヒタシリツ</t>
    </rPh>
    <rPh sb="5" eb="10">
      <t>ミクマチュウガッコウ</t>
    </rPh>
    <rPh sb="13" eb="16">
      <t>ミクマチュウ</t>
    </rPh>
    <phoneticPr fontId="3"/>
  </si>
  <si>
    <t>←郡市のあとを記入</t>
    <rPh sb="1" eb="3">
      <t>グンシ</t>
    </rPh>
    <rPh sb="7" eb="9">
      <t>キニュウ</t>
    </rPh>
    <phoneticPr fontId="3"/>
  </si>
  <si>
    <t>プログラム記載略称ふりがな</t>
    <rPh sb="5" eb="7">
      <t>キサイ</t>
    </rPh>
    <rPh sb="7" eb="9">
      <t>リャクショウ</t>
    </rPh>
    <phoneticPr fontId="3"/>
  </si>
  <si>
    <t>★男女別のExcelファイルで作成してください。</t>
    <rPh sb="1" eb="4">
      <t>ダンジョベツ</t>
    </rPh>
    <rPh sb="15" eb="17">
      <t>サクセイ</t>
    </rPh>
    <phoneticPr fontId="3"/>
  </si>
  <si>
    <t>←下のシートをコピーして作成してはいけません。</t>
    <rPh sb="1" eb="2">
      <t>シタ</t>
    </rPh>
    <rPh sb="12" eb="14">
      <t>サクセイ</t>
    </rPh>
    <phoneticPr fontId="3"/>
  </si>
  <si>
    <t>←いなくてもよい。監督がいれば試合に出ることができます。</t>
    <rPh sb="9" eb="11">
      <t>カントク</t>
    </rPh>
    <rPh sb="15" eb="17">
      <t>シアイ</t>
    </rPh>
    <rPh sb="18" eb="19">
      <t>デ</t>
    </rPh>
    <phoneticPr fontId="3"/>
  </si>
  <si>
    <t>　上記の者は、本競技大会の参加申し込みに際し、大会要項に記載の内容を確認し同意を得ています。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11"/>
  </si>
  <si>
    <t>上記の者は、本競技大会の参加申し込みに際し、大会要項に記載の内容を確認し同意を得ています。</t>
    <phoneticPr fontId="3"/>
  </si>
  <si>
    <t>長
代表</t>
    <rPh sb="0" eb="1">
      <t>チョウ</t>
    </rPh>
    <rPh sb="2" eb="4">
      <t>ダイヒョウ</t>
    </rPh>
    <phoneticPr fontId="4"/>
  </si>
  <si>
    <r>
      <t xml:space="preserve">学校(チーム)所在地
</t>
    </r>
    <r>
      <rPr>
        <sz val="11"/>
        <rFont val="游ゴシック"/>
        <family val="3"/>
        <charset val="128"/>
        <scheme val="minor"/>
      </rPr>
      <t>連　絡　先</t>
    </r>
    <rPh sb="0" eb="2">
      <t>ガッコウ</t>
    </rPh>
    <rPh sb="7" eb="10">
      <t>ショザイチ</t>
    </rPh>
    <phoneticPr fontId="11"/>
  </si>
  <si>
    <t>学校(チーム)名</t>
    <rPh sb="0" eb="1">
      <t>ガク</t>
    </rPh>
    <rPh sb="1" eb="2">
      <t>コウ</t>
    </rPh>
    <rPh sb="7" eb="8">
      <t>メイ</t>
    </rPh>
    <phoneticPr fontId="11"/>
  </si>
  <si>
    <t>9.20改訂版</t>
    <rPh sb="4" eb="7">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</si>
</sst>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6">
    <font>
      <sz val="11"/>
      <color theme="1"/>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1"/>
      <name val="游ゴシック"/>
      <family val="3"/>
      <charset val="128"/>
      <scheme val="minor"/>
    </font>
    <font>
      <sz val="11"/>
      <color theme="1"/>
      <name val="ＭＳ 明朝"/>
      <family val="1"/>
      <charset val="128"/>
    </font>
    <font>
      <sz val="6"/>
      <color theme="1"/>
      <name val="ＭＳ 明朝"/>
      <family val="1"/>
      <charset val="128"/>
    </font>
    <font>
      <sz val="9"/>
      <color theme="1"/>
      <name val="游ゴシック"/>
      <family val="2"/>
      <charset val="128"/>
      <scheme val="minor"/>
    </font>
    <font>
      <sz val="11"/>
      <color theme="1"/>
      <name val="游ゴシック"/>
      <family val="3"/>
      <charset val="128"/>
      <scheme val="minor"/>
    </font>
    <font>
      <sz val="16"/>
      <name val="游ゴシック"/>
      <family val="3"/>
      <charset val="128"/>
      <scheme val="minor"/>
    </font>
    <font>
      <sz val="6"/>
      <name val="ＭＳ Ｐゴシック"/>
      <family val="3"/>
      <charset val="128"/>
    </font>
    <font>
      <sz val="14"/>
      <name val="游ゴシック"/>
      <family val="3"/>
      <charset val="128"/>
      <scheme val="minor"/>
    </font>
    <font>
      <sz val="11"/>
      <name val="游ゴシック"/>
      <family val="3"/>
      <charset val="128"/>
      <scheme val="minor"/>
    </font>
    <font>
      <sz val="13"/>
      <color rgb="FF444444"/>
      <name val="游ゴシック"/>
      <family val="3"/>
      <charset val="128"/>
      <scheme val="minor"/>
    </font>
    <font>
      <sz val="18"/>
      <name val="游ゴシック"/>
      <family val="3"/>
      <charset val="128"/>
      <scheme val="minor"/>
    </font>
    <font>
      <sz val="9"/>
      <name val="游ゴシック"/>
      <family val="3"/>
      <charset val="128"/>
      <scheme val="minor"/>
    </font>
    <font>
      <sz val="10"/>
      <name val="游ゴシック"/>
      <family val="3"/>
      <charset val="128"/>
      <scheme val="minor"/>
    </font>
    <font>
      <sz val="12"/>
      <name val="游ゴシック"/>
      <family val="3"/>
      <charset val="128"/>
      <scheme val="minor"/>
    </font>
    <font>
      <u/>
      <sz val="11"/>
      <color theme="10"/>
      <name val="游ゴシック"/>
      <family val="3"/>
      <charset val="128"/>
      <scheme val="minor"/>
    </font>
    <font>
      <u/>
      <sz val="11"/>
      <name val="游ゴシック"/>
      <family val="3"/>
      <charset val="128"/>
      <scheme val="minor"/>
    </font>
    <font>
      <sz val="22"/>
      <color theme="1"/>
      <name val="UD デジタル 教科書体 NP-R"/>
      <family val="1"/>
      <charset val="128"/>
    </font>
    <font>
      <sz val="10"/>
      <color theme="1"/>
      <name val="UD デジタル 教科書体 NP-R"/>
      <family val="1"/>
      <charset val="128"/>
    </font>
    <font>
      <sz val="11"/>
      <color theme="1"/>
      <name val="UD デジタル 教科書体 NP-R"/>
      <family val="1"/>
      <charset val="128"/>
    </font>
    <font>
      <sz val="8"/>
      <color theme="1"/>
      <name val="UD デジタル 教科書体 NP-R"/>
      <family val="1"/>
      <charset val="128"/>
    </font>
    <font>
      <sz val="9"/>
      <color theme="1"/>
      <name val="UD デジタル 教科書体 NP-R"/>
      <family val="1"/>
      <charset val="128"/>
    </font>
    <font>
      <sz val="7"/>
      <color theme="1"/>
      <name val="UD デジタル 教科書体 NP-R"/>
      <family val="1"/>
      <charset val="128"/>
    </font>
    <font>
      <sz val="12"/>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20"/>
      <name val="游ゴシック"/>
      <family val="3"/>
      <charset val="128"/>
      <scheme val="minor"/>
    </font>
    <font>
      <sz val="8"/>
      <name val="游ゴシック"/>
      <family val="3"/>
      <charset val="128"/>
      <scheme val="minor"/>
    </font>
    <font>
      <b/>
      <sz val="12"/>
      <name val="游ゴシック"/>
      <family val="3"/>
      <charset val="128"/>
      <scheme val="minor"/>
    </font>
    <font>
      <sz val="18"/>
      <color theme="1"/>
      <name val="HGP創英角ﾎﾟｯﾌﾟ体"/>
      <family val="3"/>
      <charset val="128"/>
    </font>
    <font>
      <b/>
      <i/>
      <u/>
      <sz val="11"/>
      <color theme="1"/>
      <name val="游ゴシック"/>
      <family val="3"/>
      <charset val="128"/>
      <scheme val="minor"/>
    </font>
  </fonts>
  <fills count="8">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rgb="FFCCCCFF"/>
        <bgColor indexed="64"/>
      </patternFill>
    </fill>
    <fill>
      <patternFill patternType="solid">
        <fgColor rgb="FF66FFFF"/>
        <bgColor indexed="64"/>
      </patternFill>
    </fill>
    <fill>
      <patternFill patternType="solid">
        <fgColor rgb="FF99FF66"/>
        <bgColor indexed="64"/>
      </patternFill>
    </fill>
    <fill>
      <patternFill patternType="solid">
        <fgColor rgb="FFFF66FF"/>
        <bgColor indexed="64"/>
      </patternFill>
    </fill>
  </fills>
  <borders count="82">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dotted">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dotted">
        <color indexed="64"/>
      </left>
      <right style="medium">
        <color indexed="64"/>
      </right>
      <top/>
      <bottom/>
      <diagonal/>
    </border>
    <border>
      <left style="dotted">
        <color indexed="64"/>
      </left>
      <right/>
      <top/>
      <bottom/>
      <diagonal/>
    </border>
    <border>
      <left/>
      <right style="dotted">
        <color indexed="64"/>
      </right>
      <top/>
      <bottom/>
      <diagonal/>
    </border>
    <border>
      <left/>
      <right style="dashed">
        <color indexed="64"/>
      </right>
      <top style="medium">
        <color indexed="64"/>
      </top>
      <bottom/>
      <diagonal/>
    </border>
    <border>
      <left/>
      <right style="dashed">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style="medium">
        <color indexed="64"/>
      </bottom>
      <diagonal/>
    </border>
  </borders>
  <cellStyleXfs count="5">
    <xf numFmtId="0" fontId="0" fillId="0" borderId="0">
      <alignment vertical="center"/>
    </xf>
    <xf numFmtId="0" fontId="9" fillId="0" borderId="0">
      <alignment vertical="center"/>
    </xf>
    <xf numFmtId="0" fontId="19" fillId="0" borderId="0" applyNumberFormat="0" applyFill="0" applyBorder="0" applyAlignment="0" applyProtection="0">
      <alignment vertical="center"/>
    </xf>
    <xf numFmtId="0" fontId="1" fillId="0" borderId="0">
      <alignment vertical="center"/>
    </xf>
    <xf numFmtId="0" fontId="29" fillId="0" borderId="0"/>
  </cellStyleXfs>
  <cellXfs count="284">
    <xf numFmtId="0" fontId="0" fillId="0" borderId="0" xfId="0">
      <alignment vertical="center"/>
    </xf>
    <xf numFmtId="0" fontId="2" fillId="0" borderId="0" xfId="0" applyFont="1">
      <alignment vertical="center"/>
    </xf>
    <xf numFmtId="0" fontId="5" fillId="0" borderId="0" xfId="0" applyFont="1">
      <alignment vertical="center"/>
    </xf>
    <xf numFmtId="0" fontId="0" fillId="2" borderId="0" xfId="0" applyFill="1" applyAlignment="1" applyProtection="1">
      <alignment horizontal="center" vertical="center"/>
      <protection locked="0"/>
    </xf>
    <xf numFmtId="49" fontId="0" fillId="0" borderId="0" xfId="0" applyNumberFormat="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12" fillId="0" borderId="0" xfId="1" applyFont="1" applyAlignment="1">
      <alignment vertical="center" wrapText="1"/>
    </xf>
    <xf numFmtId="0" fontId="13" fillId="0" borderId="0" xfId="1" applyFont="1">
      <alignment vertical="center"/>
    </xf>
    <xf numFmtId="0" fontId="14" fillId="0" borderId="0" xfId="1" applyFont="1">
      <alignment vertical="center"/>
    </xf>
    <xf numFmtId="0" fontId="10" fillId="0" borderId="0" xfId="1" applyFont="1">
      <alignment vertical="center"/>
    </xf>
    <xf numFmtId="0" fontId="13" fillId="0" borderId="0" xfId="1" applyFont="1" applyAlignment="1"/>
    <xf numFmtId="0" fontId="13" fillId="0" borderId="12" xfId="1" applyFont="1" applyBorder="1" applyAlignment="1">
      <alignment horizontal="center" vertical="center" wrapText="1"/>
    </xf>
    <xf numFmtId="0" fontId="13" fillId="0" borderId="13" xfId="1" applyFont="1" applyBorder="1" applyAlignment="1">
      <alignment horizontal="center" vertical="center" shrinkToFi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0" xfId="1" applyFont="1" applyAlignment="1">
      <alignment horizontal="center" vertical="center" wrapText="1"/>
    </xf>
    <xf numFmtId="0" fontId="13" fillId="0" borderId="29" xfId="1" applyFont="1" applyBorder="1" applyAlignment="1">
      <alignment horizontal="center" vertical="center" wrapText="1"/>
    </xf>
    <xf numFmtId="0" fontId="17" fillId="0" borderId="0" xfId="1" applyFont="1" applyAlignment="1">
      <alignment vertical="top"/>
    </xf>
    <xf numFmtId="0" fontId="17" fillId="0" borderId="0" xfId="1" applyFont="1" applyAlignment="1">
      <alignment horizontal="left" vertical="center" wrapText="1"/>
    </xf>
    <xf numFmtId="0" fontId="18" fillId="0" borderId="0" xfId="1" applyFont="1">
      <alignment vertical="center"/>
    </xf>
    <xf numFmtId="0" fontId="17" fillId="0" borderId="0" xfId="1" applyFont="1">
      <alignment vertical="center"/>
    </xf>
    <xf numFmtId="0" fontId="13" fillId="0" borderId="0" xfId="1" applyFont="1" applyAlignment="1">
      <alignment horizontal="distributed"/>
    </xf>
    <xf numFmtId="0" fontId="13" fillId="0" borderId="0" xfId="1" applyFont="1" applyAlignment="1">
      <alignment horizontal="center" vertical="center"/>
    </xf>
    <xf numFmtId="0" fontId="13" fillId="0" borderId="0" xfId="1" applyFont="1" applyAlignment="1">
      <alignment horizontal="distributed" vertical="center" indent="2"/>
    </xf>
    <xf numFmtId="0" fontId="13" fillId="0" borderId="0" xfId="1" applyFont="1" applyAlignment="1">
      <alignment horizontal="right" vertical="center"/>
    </xf>
    <xf numFmtId="0" fontId="13" fillId="0" borderId="3" xfId="1" applyFont="1" applyBorder="1" applyAlignment="1">
      <alignment horizontal="center" vertical="center" wrapText="1"/>
    </xf>
    <xf numFmtId="0" fontId="12" fillId="0" borderId="0" xfId="1" applyFont="1" applyAlignment="1">
      <alignment horizontal="center" vertical="center"/>
    </xf>
    <xf numFmtId="0" fontId="18" fillId="0" borderId="0" xfId="1" applyFont="1" applyAlignment="1">
      <alignment horizontal="center" vertical="center" textRotation="255"/>
    </xf>
    <xf numFmtId="0" fontId="17" fillId="0" borderId="18" xfId="1" applyFont="1" applyBorder="1" applyAlignment="1">
      <alignment vertical="top"/>
    </xf>
    <xf numFmtId="0" fontId="17" fillId="0" borderId="18" xfId="1" applyFont="1" applyBorder="1">
      <alignment vertical="center"/>
    </xf>
    <xf numFmtId="0" fontId="18" fillId="0" borderId="0" xfId="1" applyFont="1" applyAlignment="1">
      <alignment horizontal="center" vertical="center"/>
    </xf>
    <xf numFmtId="0" fontId="12" fillId="0" borderId="8" xfId="1" applyFont="1" applyBorder="1">
      <alignment vertical="center"/>
    </xf>
    <xf numFmtId="0" fontId="18" fillId="0" borderId="8" xfId="1" applyFont="1" applyBorder="1" applyAlignment="1">
      <alignment horizontal="right" vertical="center"/>
    </xf>
    <xf numFmtId="0" fontId="18" fillId="0" borderId="8" xfId="1" applyFont="1" applyBorder="1" applyAlignment="1">
      <alignment horizontal="left" vertical="center"/>
    </xf>
    <xf numFmtId="0" fontId="18" fillId="0" borderId="8" xfId="1" applyFont="1" applyBorder="1">
      <alignment vertical="center"/>
    </xf>
    <xf numFmtId="176" fontId="21" fillId="0" borderId="0" xfId="3" applyNumberFormat="1" applyFont="1" applyAlignment="1">
      <alignment horizontal="center" vertical="center" shrinkToFit="1"/>
    </xf>
    <xf numFmtId="0" fontId="9" fillId="0" borderId="0" xfId="1">
      <alignment vertical="center"/>
    </xf>
    <xf numFmtId="176" fontId="23" fillId="0" borderId="0" xfId="3" applyNumberFormat="1" applyFont="1" applyAlignment="1">
      <alignment horizontal="left" vertical="center" wrapText="1" shrinkToFit="1"/>
    </xf>
    <xf numFmtId="176" fontId="23" fillId="0" borderId="0" xfId="3" applyNumberFormat="1" applyFont="1" applyAlignment="1">
      <alignment horizontal="distributed" vertical="center" justifyLastLine="1"/>
    </xf>
    <xf numFmtId="176" fontId="23" fillId="0" borderId="0" xfId="3" applyNumberFormat="1" applyFont="1" applyAlignment="1"/>
    <xf numFmtId="0" fontId="22" fillId="0" borderId="0" xfId="1" applyFont="1" applyAlignment="1">
      <alignment horizontal="distributed" vertical="center" indent="1"/>
    </xf>
    <xf numFmtId="0" fontId="1" fillId="0" borderId="0" xfId="3">
      <alignment vertical="center"/>
    </xf>
    <xf numFmtId="0" fontId="24" fillId="0" borderId="0" xfId="1" applyFont="1" applyAlignment="1">
      <alignment horizontal="center"/>
    </xf>
    <xf numFmtId="176" fontId="27" fillId="0" borderId="0" xfId="3" applyNumberFormat="1" applyFont="1">
      <alignment vertical="center"/>
    </xf>
    <xf numFmtId="176" fontId="23" fillId="0" borderId="0" xfId="1" applyNumberFormat="1" applyFont="1" applyAlignment="1">
      <alignment vertical="center" shrinkToFit="1"/>
    </xf>
    <xf numFmtId="0" fontId="28" fillId="4" borderId="0" xfId="1" applyFont="1" applyFill="1" applyAlignment="1" applyProtection="1">
      <alignment horizontal="center" vertical="center" shrinkToFit="1"/>
      <protection locked="0"/>
    </xf>
    <xf numFmtId="0" fontId="28" fillId="0" borderId="0" xfId="4" applyFont="1" applyAlignment="1">
      <alignment horizontal="center" vertical="center" shrinkToFit="1"/>
    </xf>
    <xf numFmtId="0" fontId="28" fillId="0" borderId="0" xfId="4" applyFont="1" applyAlignment="1">
      <alignment horizontal="center" vertical="center"/>
    </xf>
    <xf numFmtId="0" fontId="28" fillId="0" borderId="0" xfId="1" applyFont="1" applyAlignment="1">
      <alignment horizontal="center" vertical="center"/>
    </xf>
    <xf numFmtId="0" fontId="28" fillId="0" borderId="0" xfId="1" applyFont="1" applyAlignment="1">
      <alignment horizontal="center" vertical="center" shrinkToFit="1"/>
    </xf>
    <xf numFmtId="0" fontId="28" fillId="5" borderId="0" xfId="1" applyFont="1" applyFill="1" applyAlignment="1">
      <alignment horizontal="center" vertical="center" shrinkToFit="1"/>
    </xf>
    <xf numFmtId="0" fontId="28" fillId="6" borderId="0" xfId="1" applyFont="1" applyFill="1">
      <alignment vertical="center"/>
    </xf>
    <xf numFmtId="0" fontId="28" fillId="6" borderId="0" xfId="1" applyFont="1" applyFill="1" applyAlignment="1">
      <alignment horizontal="center" vertical="center" shrinkToFit="1"/>
    </xf>
    <xf numFmtId="0" fontId="28" fillId="6" borderId="0" xfId="1" applyFont="1" applyFill="1" applyAlignment="1">
      <alignment horizontal="center" vertical="center"/>
    </xf>
    <xf numFmtId="0" fontId="23" fillId="0" borderId="0" xfId="1" applyFont="1" applyAlignment="1">
      <alignment horizontal="center" vertical="center"/>
    </xf>
    <xf numFmtId="0" fontId="23" fillId="0" borderId="0" xfId="1" applyFont="1" applyAlignment="1">
      <alignment horizontal="center" vertical="top"/>
    </xf>
    <xf numFmtId="0" fontId="28" fillId="3" borderId="0" xfId="1" applyFont="1" applyFill="1" applyAlignment="1">
      <alignment horizontal="center" vertical="center" shrinkToFit="1"/>
    </xf>
    <xf numFmtId="0" fontId="9" fillId="6" borderId="0" xfId="1" applyFill="1">
      <alignment vertical="center"/>
    </xf>
    <xf numFmtId="0" fontId="28" fillId="7" borderId="0" xfId="1" applyFont="1" applyFill="1" applyAlignment="1">
      <alignment horizontal="center" vertical="center" shrinkToFit="1"/>
    </xf>
    <xf numFmtId="0" fontId="28" fillId="0" borderId="0" xfId="1" applyFont="1">
      <alignment vertical="center"/>
    </xf>
    <xf numFmtId="0" fontId="28" fillId="6" borderId="0" xfId="4" applyFont="1" applyFill="1" applyAlignment="1">
      <alignment horizontal="center" vertical="center" shrinkToFit="1"/>
    </xf>
    <xf numFmtId="0" fontId="31" fillId="0" borderId="0" xfId="1" applyFont="1">
      <alignment vertical="center"/>
    </xf>
    <xf numFmtId="0" fontId="15" fillId="0" borderId="0" xfId="1" applyFont="1" applyAlignment="1">
      <alignment horizontal="right" vertical="center"/>
    </xf>
    <xf numFmtId="0" fontId="13" fillId="0" borderId="11" xfId="1" applyFont="1" applyBorder="1">
      <alignment vertical="center"/>
    </xf>
    <xf numFmtId="0" fontId="13" fillId="0" borderId="11" xfId="1" applyFont="1" applyBorder="1" applyAlignment="1">
      <alignment horizontal="center" vertical="center"/>
    </xf>
    <xf numFmtId="0" fontId="16" fillId="0" borderId="0" xfId="1" applyFont="1" applyAlignment="1">
      <alignment horizontal="left" vertical="top" wrapText="1"/>
    </xf>
    <xf numFmtId="0" fontId="12" fillId="0" borderId="0" xfId="1" applyFont="1" applyAlignment="1">
      <alignment horizontal="center" vertical="center" shrinkToFit="1"/>
    </xf>
    <xf numFmtId="0" fontId="12" fillId="0" borderId="0" xfId="1" applyFont="1" applyAlignment="1">
      <alignment vertical="center" shrinkToFit="1"/>
    </xf>
    <xf numFmtId="0" fontId="12" fillId="0" borderId="4" xfId="1" applyFont="1" applyBorder="1">
      <alignment vertical="center"/>
    </xf>
    <xf numFmtId="0" fontId="13" fillId="0" borderId="11" xfId="1" applyFont="1" applyBorder="1" applyAlignment="1">
      <alignment vertical="center" shrinkToFit="1"/>
    </xf>
    <xf numFmtId="0" fontId="18" fillId="0" borderId="0" xfId="1" applyFont="1" applyAlignment="1">
      <alignment horizontal="right" vertical="center"/>
    </xf>
    <xf numFmtId="0" fontId="15" fillId="0" borderId="8" xfId="1" applyFont="1" applyBorder="1">
      <alignment vertical="center"/>
    </xf>
    <xf numFmtId="0" fontId="24" fillId="0" borderId="0" xfId="1" applyFont="1" applyAlignment="1">
      <alignment horizontal="center" vertical="center"/>
    </xf>
    <xf numFmtId="0" fontId="0" fillId="0" borderId="67" xfId="0" applyBorder="1">
      <alignment vertical="center"/>
    </xf>
    <xf numFmtId="0" fontId="0" fillId="0" borderId="0" xfId="0" applyAlignment="1">
      <alignment horizontal="left" vertical="center"/>
    </xf>
    <xf numFmtId="0" fontId="0" fillId="0" borderId="67" xfId="0" applyBorder="1" applyAlignment="1">
      <alignment vertical="center" shrinkToFit="1"/>
    </xf>
    <xf numFmtId="0" fontId="23" fillId="0" borderId="0" xfId="1" applyFont="1">
      <alignment vertical="center"/>
    </xf>
    <xf numFmtId="0" fontId="35" fillId="0" borderId="0" xfId="0" applyFont="1">
      <alignment vertical="center"/>
    </xf>
    <xf numFmtId="0" fontId="13" fillId="0" borderId="0" xfId="1" applyFont="1" applyAlignment="1">
      <alignment vertical="center" wrapText="1"/>
    </xf>
    <xf numFmtId="0" fontId="0" fillId="2" borderId="0" xfId="0" applyFill="1" applyAlignment="1" applyProtection="1">
      <alignment vertical="center" shrinkToFit="1"/>
      <protection locked="0"/>
    </xf>
    <xf numFmtId="0" fontId="0" fillId="2" borderId="0" xfId="0" applyFill="1" applyProtection="1">
      <alignment vertical="center"/>
      <protection locked="0"/>
    </xf>
    <xf numFmtId="0" fontId="0" fillId="3" borderId="0" xfId="0" applyFill="1" applyAlignment="1" applyProtection="1">
      <alignment horizontal="center" vertical="center" shrinkToFit="1"/>
      <protection locked="0"/>
    </xf>
    <xf numFmtId="0" fontId="0" fillId="3" borderId="0" xfId="0" applyFill="1" applyAlignment="1" applyProtection="1">
      <alignment vertical="center" shrinkToFit="1"/>
      <protection locked="0"/>
    </xf>
    <xf numFmtId="0" fontId="0" fillId="2" borderId="0" xfId="0" applyFill="1" applyAlignment="1" applyProtection="1">
      <alignment horizontal="left" vertical="center" shrinkToFit="1"/>
      <protection locked="0"/>
    </xf>
    <xf numFmtId="0" fontId="0" fillId="2" borderId="0" xfId="0" applyFill="1" applyAlignment="1" applyProtection="1">
      <alignment horizontal="center" vertical="center"/>
      <protection locked="0"/>
    </xf>
    <xf numFmtId="0" fontId="0" fillId="2" borderId="67" xfId="0" applyFill="1" applyBorder="1" applyAlignment="1" applyProtection="1">
      <alignment horizontal="center" vertical="center" shrinkToFit="1"/>
      <protection locked="0"/>
    </xf>
    <xf numFmtId="0" fontId="0" fillId="2" borderId="71" xfId="0" applyFill="1" applyBorder="1" applyAlignment="1" applyProtection="1">
      <alignment horizontal="center" vertical="center" shrinkToFit="1"/>
      <protection locked="0"/>
    </xf>
    <xf numFmtId="0" fontId="0" fillId="0" borderId="0" xfId="0" applyAlignment="1">
      <alignment horizontal="left" vertical="center"/>
    </xf>
    <xf numFmtId="0" fontId="0" fillId="2" borderId="0" xfId="0" applyFill="1" applyAlignment="1" applyProtection="1">
      <alignment horizontal="center" vertical="center" shrinkToFit="1"/>
      <protection locked="0"/>
    </xf>
    <xf numFmtId="0" fontId="0" fillId="3" borderId="0" xfId="0" applyFill="1" applyProtection="1">
      <alignment vertical="center"/>
      <protection locked="0"/>
    </xf>
    <xf numFmtId="0" fontId="19" fillId="2" borderId="0" xfId="2" applyFill="1" applyAlignment="1" applyProtection="1">
      <alignment vertical="center" shrinkToFit="1"/>
      <protection locked="0"/>
    </xf>
    <xf numFmtId="0" fontId="34" fillId="0" borderId="0" xfId="0" applyFont="1" applyAlignment="1">
      <alignment horizontal="center" vertical="center"/>
    </xf>
    <xf numFmtId="0" fontId="13" fillId="0" borderId="0" xfId="1" applyFont="1" applyAlignment="1">
      <alignment horizontal="left" vertical="center" wrapText="1"/>
    </xf>
    <xf numFmtId="0" fontId="18" fillId="0" borderId="0" xfId="1" applyFont="1" applyAlignment="1">
      <alignment horizontal="center" vertical="center" wrapText="1"/>
    </xf>
    <xf numFmtId="0" fontId="10" fillId="0" borderId="8" xfId="1" applyFont="1" applyBorder="1" applyAlignment="1">
      <alignment horizontal="right" vertical="center"/>
    </xf>
    <xf numFmtId="0" fontId="12" fillId="0" borderId="8"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7" fillId="0" borderId="47" xfId="1" applyFont="1" applyBorder="1" applyAlignment="1">
      <alignment horizontal="center" vertical="center"/>
    </xf>
    <xf numFmtId="0" fontId="17" fillId="0" borderId="48" xfId="1" applyFont="1" applyBorder="1" applyAlignment="1">
      <alignment horizontal="center" vertical="center"/>
    </xf>
    <xf numFmtId="0" fontId="12" fillId="0" borderId="51" xfId="1" applyFont="1" applyBorder="1" applyAlignment="1">
      <alignment horizontal="center" vertical="center"/>
    </xf>
    <xf numFmtId="0" fontId="12" fillId="0" borderId="54"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52" xfId="1" applyFont="1" applyBorder="1" applyAlignment="1">
      <alignment horizontal="center" vertical="center"/>
    </xf>
    <xf numFmtId="0" fontId="10" fillId="0" borderId="53" xfId="1" applyFont="1" applyBorder="1" applyAlignment="1">
      <alignment horizontal="center" vertical="center"/>
    </xf>
    <xf numFmtId="0" fontId="12" fillId="0" borderId="45" xfId="1" applyFont="1" applyBorder="1" applyAlignment="1">
      <alignment horizontal="center" vertical="center"/>
    </xf>
    <xf numFmtId="0" fontId="17" fillId="0" borderId="0" xfId="1" applyFont="1" applyAlignment="1">
      <alignment horizontal="left" vertical="center" wrapText="1"/>
    </xf>
    <xf numFmtId="0" fontId="13" fillId="0" borderId="35" xfId="1" applyFont="1" applyBorder="1" applyAlignment="1">
      <alignment horizontal="center" vertical="center" textRotation="255"/>
    </xf>
    <xf numFmtId="0" fontId="13" fillId="0" borderId="40" xfId="1" applyFont="1" applyBorder="1" applyAlignment="1">
      <alignment horizontal="center" vertical="center" textRotation="255"/>
    </xf>
    <xf numFmtId="0" fontId="16" fillId="0" borderId="36" xfId="1" applyFont="1" applyBorder="1" applyAlignment="1">
      <alignment horizontal="center"/>
    </xf>
    <xf numFmtId="0" fontId="16" fillId="0" borderId="37" xfId="1" applyFont="1" applyBorder="1" applyAlignment="1">
      <alignment horizontal="center"/>
    </xf>
    <xf numFmtId="0" fontId="13" fillId="0" borderId="38" xfId="1" applyFont="1" applyBorder="1" applyAlignment="1">
      <alignment horizontal="center" vertical="center" textRotation="255"/>
    </xf>
    <xf numFmtId="0" fontId="13" fillId="0" borderId="43" xfId="1" applyFont="1" applyBorder="1" applyAlignment="1">
      <alignment horizontal="center" vertical="center" textRotation="255"/>
    </xf>
    <xf numFmtId="0" fontId="13" fillId="0" borderId="31" xfId="1" applyFont="1" applyBorder="1" applyAlignment="1">
      <alignment horizontal="center" vertical="center" textRotation="255"/>
    </xf>
    <xf numFmtId="0" fontId="13" fillId="0" borderId="44" xfId="1" applyFont="1" applyBorder="1" applyAlignment="1">
      <alignment horizontal="center" vertical="center" textRotation="255"/>
    </xf>
    <xf numFmtId="0" fontId="18" fillId="0" borderId="46" xfId="1" applyFont="1" applyBorder="1" applyAlignment="1">
      <alignment horizontal="center" vertical="center" textRotation="255"/>
    </xf>
    <xf numFmtId="0" fontId="18" fillId="0" borderId="40" xfId="1" applyFont="1" applyBorder="1" applyAlignment="1">
      <alignment horizontal="center" vertical="center" textRotation="255"/>
    </xf>
    <xf numFmtId="0" fontId="17" fillId="0" borderId="47" xfId="1" applyFont="1" applyBorder="1" applyAlignment="1">
      <alignment horizontal="center"/>
    </xf>
    <xf numFmtId="0" fontId="17" fillId="0" borderId="48" xfId="1" applyFont="1" applyBorder="1" applyAlignment="1">
      <alignment horizontal="center"/>
    </xf>
    <xf numFmtId="0" fontId="12" fillId="0" borderId="49" xfId="1" applyFont="1" applyBorder="1" applyAlignment="1">
      <alignment horizontal="center" vertical="center"/>
    </xf>
    <xf numFmtId="0" fontId="12" fillId="0" borderId="43" xfId="1" applyFont="1" applyBorder="1" applyAlignment="1">
      <alignment horizontal="center" vertical="center"/>
    </xf>
    <xf numFmtId="0" fontId="18" fillId="0" borderId="50" xfId="1" applyFont="1" applyBorder="1" applyAlignment="1">
      <alignment horizontal="center" vertical="center" textRotation="255"/>
    </xf>
    <xf numFmtId="0" fontId="18" fillId="0" borderId="34" xfId="1" applyFont="1" applyBorder="1" applyAlignment="1">
      <alignment horizontal="center" vertical="center" textRotation="255"/>
    </xf>
    <xf numFmtId="0" fontId="18" fillId="0" borderId="44" xfId="1" applyFont="1" applyBorder="1" applyAlignment="1">
      <alignment horizontal="center" vertical="center" textRotation="255"/>
    </xf>
    <xf numFmtId="0" fontId="18" fillId="0" borderId="55" xfId="1" applyFont="1" applyBorder="1" applyAlignment="1">
      <alignment horizontal="center" vertical="center" textRotation="255"/>
    </xf>
    <xf numFmtId="0" fontId="13" fillId="0" borderId="0" xfId="1" applyFont="1" applyAlignment="1">
      <alignment horizontal="center" vertical="center"/>
    </xf>
    <xf numFmtId="0" fontId="13" fillId="0" borderId="39" xfId="1" applyFont="1" applyBorder="1" applyAlignment="1">
      <alignment horizontal="center" vertical="center" textRotation="255"/>
    </xf>
    <xf numFmtId="0" fontId="13" fillId="0" borderId="45" xfId="1" applyFont="1" applyBorder="1" applyAlignment="1">
      <alignment horizontal="center" vertical="center" textRotation="255"/>
    </xf>
    <xf numFmtId="0" fontId="13" fillId="0" borderId="41" xfId="1" applyFont="1" applyBorder="1" applyAlignment="1">
      <alignment horizontal="center" vertical="center"/>
    </xf>
    <xf numFmtId="0" fontId="13" fillId="0" borderId="42" xfId="1" applyFont="1" applyBorder="1" applyAlignment="1">
      <alignment horizontal="center" vertical="center"/>
    </xf>
    <xf numFmtId="0" fontId="17" fillId="0" borderId="47" xfId="1" applyFont="1" applyBorder="1" applyAlignment="1">
      <alignment horizontal="center" shrinkToFit="1"/>
    </xf>
    <xf numFmtId="0" fontId="17" fillId="0" borderId="48" xfId="1" applyFont="1" applyBorder="1" applyAlignment="1">
      <alignment horizontal="center" shrinkToFit="1"/>
    </xf>
    <xf numFmtId="0" fontId="17"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24" xfId="1" applyFont="1" applyBorder="1" applyAlignment="1">
      <alignment horizontal="center" vertical="center" wrapText="1"/>
    </xf>
    <xf numFmtId="0" fontId="16" fillId="0" borderId="20" xfId="1" applyFont="1" applyBorder="1" applyAlignment="1">
      <alignment horizontal="center"/>
    </xf>
    <xf numFmtId="0" fontId="16" fillId="0" borderId="21" xfId="1" applyFont="1" applyBorder="1" applyAlignment="1">
      <alignment horizont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32" fillId="0" borderId="25" xfId="1" applyFont="1" applyBorder="1" applyAlignment="1">
      <alignment horizontal="right" vertical="center" wrapText="1"/>
    </xf>
    <xf numFmtId="0" fontId="32" fillId="0" borderId="26" xfId="1" applyFont="1" applyBorder="1" applyAlignment="1">
      <alignment horizontal="right" vertical="center" wrapText="1"/>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29" xfId="1" applyFont="1" applyBorder="1" applyAlignment="1">
      <alignment horizontal="center" vertical="center" shrinkToFit="1"/>
    </xf>
    <xf numFmtId="0" fontId="13" fillId="0" borderId="29" xfId="1" applyFont="1" applyBorder="1" applyAlignment="1">
      <alignment horizontal="center" vertical="center" wrapText="1"/>
    </xf>
    <xf numFmtId="0" fontId="20" fillId="0" borderId="29" xfId="2" applyFont="1" applyFill="1" applyBorder="1" applyAlignment="1">
      <alignment horizontal="center" vertical="center" shrinkToFit="1"/>
    </xf>
    <xf numFmtId="0" fontId="20" fillId="0" borderId="30" xfId="2" applyFont="1" applyFill="1" applyBorder="1" applyAlignment="1">
      <alignment horizontal="center" vertical="center" shrinkToFit="1"/>
    </xf>
    <xf numFmtId="0" fontId="17" fillId="0" borderId="23" xfId="1" applyFont="1" applyBorder="1" applyAlignment="1">
      <alignment horizontal="left" vertical="top" shrinkToFit="1"/>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3" fillId="0" borderId="13" xfId="1" applyFont="1" applyBorder="1" applyAlignment="1">
      <alignment horizontal="righ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2" fillId="0" borderId="3" xfId="1" applyFont="1" applyBorder="1" applyAlignment="1">
      <alignment horizontal="left" vertical="center" wrapText="1"/>
    </xf>
    <xf numFmtId="0" fontId="12" fillId="0" borderId="0" xfId="1" applyFont="1" applyAlignment="1">
      <alignment horizontal="left" vertical="center" wrapText="1"/>
    </xf>
    <xf numFmtId="0" fontId="12" fillId="0" borderId="4" xfId="1" applyFont="1" applyBorder="1" applyAlignment="1">
      <alignment horizontal="left" vertical="center" wrapText="1"/>
    </xf>
    <xf numFmtId="0" fontId="13" fillId="0" borderId="18" xfId="1" applyFont="1" applyBorder="1" applyAlignment="1">
      <alignment horizontal="center" vertical="center" wrapText="1"/>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0" xfId="1" applyFont="1" applyAlignment="1">
      <alignment horizontal="center" vertical="center"/>
    </xf>
    <xf numFmtId="0" fontId="17" fillId="0" borderId="4" xfId="1" applyFont="1" applyBorder="1" applyAlignment="1">
      <alignment horizontal="center" vertical="center"/>
    </xf>
    <xf numFmtId="0" fontId="10" fillId="0" borderId="0" xfId="1" applyFont="1" applyAlignment="1">
      <alignment horizontal="center" vertical="center" wrapText="1"/>
    </xf>
    <xf numFmtId="0" fontId="13" fillId="0" borderId="67" xfId="1" applyFont="1" applyBorder="1" applyAlignment="1">
      <alignment horizontal="center" vertical="center"/>
    </xf>
    <xf numFmtId="0" fontId="13" fillId="0" borderId="68" xfId="1" applyFont="1" applyBorder="1" applyAlignment="1">
      <alignment horizontal="center" vertical="center"/>
    </xf>
    <xf numFmtId="0" fontId="10" fillId="0" borderId="69" xfId="1" applyFont="1" applyBorder="1" applyAlignment="1">
      <alignment horizontal="center" vertical="center"/>
    </xf>
    <xf numFmtId="0" fontId="10" fillId="0" borderId="70" xfId="1" applyFont="1" applyBorder="1" applyAlignment="1">
      <alignment horizontal="center" vertical="center"/>
    </xf>
    <xf numFmtId="0" fontId="15" fillId="0" borderId="0" xfId="1" applyFont="1" applyAlignment="1">
      <alignment horizontal="left" vertical="center"/>
    </xf>
    <xf numFmtId="0" fontId="17" fillId="0" borderId="50" xfId="1" applyFont="1" applyBorder="1" applyAlignment="1">
      <alignment horizontal="center" vertical="center"/>
    </xf>
    <xf numFmtId="0" fontId="17" fillId="0" borderId="12" xfId="1" applyFont="1" applyBorder="1" applyAlignment="1">
      <alignment horizontal="center" vertical="center"/>
    </xf>
    <xf numFmtId="0" fontId="12" fillId="0" borderId="49" xfId="1" applyFont="1" applyBorder="1" applyAlignment="1">
      <alignment horizontal="center" vertical="center" shrinkToFit="1"/>
    </xf>
    <xf numFmtId="0" fontId="12" fillId="0" borderId="62" xfId="1" applyFont="1" applyBorder="1" applyAlignment="1">
      <alignment horizontal="center" vertical="center" shrinkToFit="1"/>
    </xf>
    <xf numFmtId="0" fontId="17" fillId="0" borderId="3" xfId="1" applyFont="1" applyBorder="1" applyAlignment="1">
      <alignment horizontal="center" vertical="center"/>
    </xf>
    <xf numFmtId="0" fontId="17" fillId="0" borderId="78" xfId="1" applyFont="1" applyBorder="1" applyAlignment="1">
      <alignment horizontal="center" vertical="center"/>
    </xf>
    <xf numFmtId="0" fontId="12" fillId="0" borderId="14" xfId="1" applyFont="1" applyBorder="1" applyAlignment="1">
      <alignment horizontal="center" vertical="center"/>
    </xf>
    <xf numFmtId="0" fontId="12" fillId="0" borderId="19" xfId="1" applyFont="1" applyBorder="1" applyAlignment="1">
      <alignment horizontal="center" vertical="center"/>
    </xf>
    <xf numFmtId="0" fontId="12" fillId="0" borderId="34"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81" xfId="1" applyFont="1" applyBorder="1" applyAlignment="1">
      <alignment horizontal="center" vertical="center"/>
    </xf>
    <xf numFmtId="0" fontId="33" fillId="0" borderId="0" xfId="1" applyFont="1" applyAlignment="1">
      <alignment horizontal="left" vertical="center"/>
    </xf>
    <xf numFmtId="0" fontId="12" fillId="0" borderId="43" xfId="1" applyFont="1" applyBorder="1" applyAlignment="1">
      <alignment horizontal="center" vertical="center" shrinkToFit="1"/>
    </xf>
    <xf numFmtId="0" fontId="17" fillId="0" borderId="13" xfId="1" applyFont="1" applyBorder="1" applyAlignment="1">
      <alignment horizontal="center" vertical="center"/>
    </xf>
    <xf numFmtId="0" fontId="17" fillId="0" borderId="79" xfId="1" applyFont="1" applyBorder="1" applyAlignment="1">
      <alignment horizontal="center" vertical="center"/>
    </xf>
    <xf numFmtId="0" fontId="12" fillId="0" borderId="9" xfId="1" applyFont="1" applyBorder="1" applyAlignment="1">
      <alignment horizontal="center" vertical="center"/>
    </xf>
    <xf numFmtId="0" fontId="12" fillId="0" borderId="44" xfId="1" applyFont="1" applyBorder="1" applyAlignment="1">
      <alignment horizontal="center" vertical="center"/>
    </xf>
    <xf numFmtId="0" fontId="12" fillId="0" borderId="7" xfId="1" applyFont="1" applyBorder="1" applyAlignment="1">
      <alignment horizontal="center" vertical="center"/>
    </xf>
    <xf numFmtId="0" fontId="12" fillId="0" borderId="80" xfId="1" applyFont="1" applyBorder="1" applyAlignment="1">
      <alignment horizontal="center" vertical="center"/>
    </xf>
    <xf numFmtId="0" fontId="16" fillId="0" borderId="31" xfId="1" applyFont="1" applyBorder="1" applyAlignment="1">
      <alignment horizontal="center"/>
    </xf>
    <xf numFmtId="0" fontId="16" fillId="0" borderId="22" xfId="1" applyFont="1" applyBorder="1" applyAlignment="1">
      <alignment horizontal="center"/>
    </xf>
    <xf numFmtId="0" fontId="13" fillId="0" borderId="44" xfId="1" applyFont="1" applyBorder="1">
      <alignment vertical="center"/>
    </xf>
    <xf numFmtId="0" fontId="16" fillId="0" borderId="23" xfId="1" applyFont="1" applyBorder="1" applyAlignment="1">
      <alignment horizontal="center"/>
    </xf>
    <xf numFmtId="0" fontId="16" fillId="0" borderId="77" xfId="1" applyFont="1" applyBorder="1" applyAlignment="1">
      <alignment horizontal="center"/>
    </xf>
    <xf numFmtId="0" fontId="13" fillId="0" borderId="24" xfId="1" applyFont="1" applyBorder="1" applyAlignment="1">
      <alignment horizontal="center" vertical="center" textRotation="255"/>
    </xf>
    <xf numFmtId="0" fontId="13" fillId="0" borderId="9" xfId="1" applyFont="1" applyBorder="1" applyAlignment="1">
      <alignment horizontal="center" vertical="center" textRotation="255"/>
    </xf>
    <xf numFmtId="0" fontId="13" fillId="0" borderId="44" xfId="1" applyFont="1" applyBorder="1" applyAlignment="1">
      <alignment horizontal="center" vertical="center"/>
    </xf>
    <xf numFmtId="0" fontId="13" fillId="0" borderId="7" xfId="1" applyFont="1" applyBorder="1" applyAlignment="1">
      <alignment horizontal="center" vertical="center"/>
    </xf>
    <xf numFmtId="0" fontId="13" fillId="0" borderId="3" xfId="1" applyFont="1" applyBorder="1" applyAlignment="1">
      <alignment horizontal="center" vertical="center"/>
    </xf>
    <xf numFmtId="0" fontId="13" fillId="0" borderId="78" xfId="1" applyFont="1" applyBorder="1" applyAlignment="1">
      <alignment horizontal="center" vertical="center"/>
    </xf>
    <xf numFmtId="0" fontId="18" fillId="0" borderId="0" xfId="1" applyFont="1" applyAlignment="1">
      <alignment horizontal="left" vertical="center"/>
    </xf>
    <xf numFmtId="0" fontId="16" fillId="0" borderId="0" xfId="1" applyFont="1" applyAlignment="1">
      <alignment horizontal="center" vertical="center" shrinkToFit="1"/>
    </xf>
    <xf numFmtId="0" fontId="13" fillId="0" borderId="18" xfId="1" applyFont="1" applyBorder="1" applyAlignment="1">
      <alignment horizontal="center" vertical="center" shrinkToFi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3" fillId="0" borderId="11" xfId="1" applyFont="1" applyBorder="1" applyAlignment="1">
      <alignment horizontal="center" vertical="center"/>
    </xf>
    <xf numFmtId="0" fontId="32" fillId="0" borderId="11" xfId="1" applyFont="1" applyBorder="1" applyAlignment="1">
      <alignment horizontal="center" vertical="center" wrapText="1"/>
    </xf>
    <xf numFmtId="0" fontId="12" fillId="0" borderId="11" xfId="1" applyFont="1" applyBorder="1" applyAlignment="1">
      <alignment horizontal="center" vertical="center"/>
    </xf>
    <xf numFmtId="0" fontId="12" fillId="0" borderId="59" xfId="1" applyFont="1" applyBorder="1" applyAlignment="1">
      <alignment horizontal="center" vertical="center"/>
    </xf>
    <xf numFmtId="0" fontId="20" fillId="0" borderId="18" xfId="2" applyFont="1" applyFill="1" applyBorder="1" applyAlignment="1">
      <alignment horizontal="center" vertical="center" shrinkToFit="1"/>
    </xf>
    <xf numFmtId="0" fontId="20" fillId="0" borderId="19" xfId="2" applyFont="1" applyFill="1" applyBorder="1" applyAlignment="1">
      <alignment horizontal="center" vertical="center" shrinkToFit="1"/>
    </xf>
    <xf numFmtId="0" fontId="17" fillId="0" borderId="0" xfId="1" applyFont="1" applyAlignment="1">
      <alignment horizontal="left" vertical="center" shrinkToFit="1"/>
    </xf>
    <xf numFmtId="0" fontId="32" fillId="0" borderId="7"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0" xfId="1" applyFont="1" applyAlignment="1">
      <alignment horizontal="center" vertical="center"/>
    </xf>
    <xf numFmtId="0" fontId="12" fillId="0" borderId="4" xfId="1" applyFont="1" applyBorder="1" applyAlignment="1">
      <alignment horizontal="center" vertical="center"/>
    </xf>
    <xf numFmtId="0" fontId="17" fillId="0" borderId="0" xfId="1" applyFont="1" applyAlignment="1">
      <alignment horizontal="left" vertical="center"/>
    </xf>
    <xf numFmtId="0" fontId="17" fillId="0" borderId="4" xfId="1" applyFont="1" applyBorder="1" applyAlignment="1">
      <alignment horizontal="left" vertical="center"/>
    </xf>
    <xf numFmtId="0" fontId="18" fillId="0" borderId="0" xfId="1" applyFont="1" applyAlignment="1">
      <alignment horizontal="center" vertical="center"/>
    </xf>
    <xf numFmtId="0" fontId="13" fillId="0" borderId="8" xfId="1" applyFont="1" applyBorder="1" applyAlignment="1">
      <alignment horizontal="center" vertical="center"/>
    </xf>
    <xf numFmtId="0" fontId="12" fillId="0" borderId="51" xfId="1" applyFont="1" applyBorder="1" applyAlignment="1">
      <alignment horizontal="center" vertical="center" shrinkToFit="1"/>
    </xf>
    <xf numFmtId="0" fontId="12" fillId="0" borderId="45" xfId="1" applyFont="1" applyBorder="1" applyAlignment="1">
      <alignment horizontal="center" vertical="center" shrinkToFit="1"/>
    </xf>
    <xf numFmtId="0" fontId="17" fillId="0" borderId="73" xfId="1" applyFont="1" applyBorder="1" applyAlignment="1">
      <alignment horizontal="center" vertical="center"/>
    </xf>
    <xf numFmtId="0" fontId="12" fillId="0" borderId="74" xfId="1" applyFont="1" applyBorder="1" applyAlignment="1">
      <alignment horizontal="center" vertical="center" shrinkToFit="1"/>
    </xf>
    <xf numFmtId="0" fontId="12" fillId="0" borderId="54" xfId="1" applyFont="1" applyBorder="1" applyAlignment="1">
      <alignment horizontal="center" vertical="center" shrinkToFit="1"/>
    </xf>
    <xf numFmtId="0" fontId="16" fillId="0" borderId="31" xfId="1" applyFont="1" applyBorder="1" applyAlignment="1">
      <alignment horizontal="center" vertical="center"/>
    </xf>
    <xf numFmtId="0" fontId="16"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58" xfId="1" applyFont="1" applyBorder="1" applyAlignment="1">
      <alignment horizontal="center" vertical="center"/>
    </xf>
    <xf numFmtId="0" fontId="13" fillId="0" borderId="60" xfId="1" applyFont="1" applyBorder="1" applyAlignment="1">
      <alignment horizontal="center" vertical="center"/>
    </xf>
    <xf numFmtId="0" fontId="16" fillId="0" borderId="56" xfId="1" applyFont="1" applyBorder="1" applyAlignment="1">
      <alignment horizontal="center"/>
    </xf>
    <xf numFmtId="0" fontId="16" fillId="0" borderId="57" xfId="1" applyFont="1" applyBorder="1" applyAlignment="1">
      <alignment horizontal="center"/>
    </xf>
    <xf numFmtId="0" fontId="17" fillId="0" borderId="12" xfId="1" applyFont="1" applyBorder="1" applyAlignment="1">
      <alignment horizontal="center"/>
    </xf>
    <xf numFmtId="0" fontId="17" fillId="0" borderId="13" xfId="1" applyFont="1" applyBorder="1" applyAlignment="1">
      <alignment horizontal="center"/>
    </xf>
    <xf numFmtId="0" fontId="17" fillId="0" borderId="0" xfId="1" applyFont="1" applyAlignment="1">
      <alignment horizontal="center"/>
    </xf>
    <xf numFmtId="0" fontId="17" fillId="0" borderId="4" xfId="1" applyFont="1" applyBorder="1" applyAlignment="1">
      <alignment horizontal="center"/>
    </xf>
    <xf numFmtId="0" fontId="13" fillId="0" borderId="19" xfId="1" applyFont="1" applyBorder="1" applyAlignment="1">
      <alignment horizontal="center" vertical="center" shrinkToFit="1"/>
    </xf>
    <xf numFmtId="0" fontId="13" fillId="0" borderId="56" xfId="1" applyFont="1" applyBorder="1" applyAlignment="1">
      <alignment horizontal="center" vertical="center" wrapText="1"/>
    </xf>
    <xf numFmtId="0" fontId="13" fillId="0" borderId="57" xfId="1" applyFont="1" applyBorder="1" applyAlignment="1">
      <alignment horizontal="center" vertical="center" wrapText="1"/>
    </xf>
    <xf numFmtId="0" fontId="13" fillId="0" borderId="32"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13" xfId="1" applyFont="1" applyBorder="1" applyAlignment="1">
      <alignment horizontal="center" vertical="center" wrapText="1"/>
    </xf>
    <xf numFmtId="0" fontId="10" fillId="0" borderId="71" xfId="1" applyFont="1" applyBorder="1" applyAlignment="1">
      <alignment horizontal="center" vertical="center"/>
    </xf>
    <xf numFmtId="0" fontId="13" fillId="0" borderId="1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2" fillId="0" borderId="66" xfId="1" applyFont="1" applyBorder="1" applyAlignment="1">
      <alignment horizontal="center" vertical="center"/>
    </xf>
    <xf numFmtId="0" fontId="12" fillId="0" borderId="63" xfId="1" applyFont="1" applyBorder="1" applyAlignment="1">
      <alignment horizontal="center" vertical="center"/>
    </xf>
    <xf numFmtId="0" fontId="13" fillId="0" borderId="71" xfId="1" applyFont="1" applyBorder="1" applyAlignment="1">
      <alignment horizontal="center" vertical="center"/>
    </xf>
    <xf numFmtId="0" fontId="18" fillId="0" borderId="72" xfId="1" applyFont="1" applyBorder="1" applyAlignment="1">
      <alignment horizontal="center" vertical="center" textRotation="255"/>
    </xf>
    <xf numFmtId="0" fontId="17" fillId="0" borderId="65" xfId="1" applyFont="1" applyBorder="1" applyAlignment="1">
      <alignment horizontal="center" vertical="center"/>
    </xf>
    <xf numFmtId="0" fontId="17" fillId="0" borderId="61" xfId="1" applyFont="1" applyBorder="1" applyAlignment="1">
      <alignment horizontal="center" vertical="center"/>
    </xf>
    <xf numFmtId="0" fontId="12" fillId="0" borderId="64" xfId="1" applyFont="1" applyBorder="1" applyAlignment="1">
      <alignment horizontal="center" vertical="center"/>
    </xf>
    <xf numFmtId="0" fontId="12" fillId="0" borderId="60" xfId="1" applyFont="1" applyBorder="1" applyAlignment="1">
      <alignment horizontal="center" vertical="center"/>
    </xf>
    <xf numFmtId="0" fontId="17" fillId="0" borderId="75" xfId="1" applyFont="1" applyBorder="1" applyAlignment="1">
      <alignment horizontal="center" vertical="center"/>
    </xf>
    <xf numFmtId="0" fontId="17" fillId="0" borderId="76" xfId="1" applyFont="1" applyBorder="1" applyAlignment="1">
      <alignment horizontal="center" vertical="center"/>
    </xf>
    <xf numFmtId="0" fontId="25" fillId="0" borderId="0" xfId="1" applyFont="1" applyAlignment="1">
      <alignment horizontal="center" vertical="center"/>
    </xf>
    <xf numFmtId="0" fontId="22" fillId="0" borderId="0" xfId="1" applyFont="1" applyAlignment="1">
      <alignment horizontal="center" vertical="center"/>
    </xf>
    <xf numFmtId="0" fontId="24" fillId="0" borderId="0" xfId="1" applyFont="1" applyAlignment="1">
      <alignment horizontal="center" shrinkToFit="1"/>
    </xf>
    <xf numFmtId="0" fontId="22" fillId="0" borderId="0" xfId="1" applyFont="1" applyAlignment="1">
      <alignment horizontal="distributed" vertical="center" indent="1"/>
    </xf>
    <xf numFmtId="0" fontId="24" fillId="0" borderId="0" xfId="1" applyFont="1" applyAlignment="1">
      <alignment horizontal="center"/>
    </xf>
    <xf numFmtId="0" fontId="26" fillId="0" borderId="0" xfId="1" applyFont="1" applyAlignment="1">
      <alignment horizontal="center" vertical="center" wrapText="1" shrinkToFit="1"/>
    </xf>
    <xf numFmtId="0" fontId="26" fillId="0" borderId="0" xfId="1" applyFont="1" applyAlignment="1">
      <alignment horizontal="center" vertical="center" shrinkToFit="1"/>
    </xf>
    <xf numFmtId="0" fontId="23" fillId="0" borderId="0" xfId="1" applyFont="1" applyAlignment="1">
      <alignment horizontal="center" vertical="center"/>
    </xf>
    <xf numFmtId="0" fontId="24" fillId="0" borderId="0" xfId="1" applyFont="1" applyAlignment="1">
      <alignment horizontal="center" vertical="center"/>
    </xf>
  </cellXfs>
  <cellStyles count="5">
    <cellStyle name="ハイパーリンク" xfId="2" builtinId="8"/>
    <cellStyle name="標準" xfId="0" builtinId="0"/>
    <cellStyle name="標準 2" xfId="1" xr:uid="{00000000-0005-0000-0000-000002000000}"/>
    <cellStyle name="標準 4" xfId="3" xr:uid="{00000000-0005-0000-0000-000003000000}"/>
    <cellStyle name="標準_全体名簿" xfId="4" xr:uid="{00000000-0005-0000-0000-000004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2.xml"/><Relationship Id="rId2" Type="http://schemas.openxmlformats.org/officeDocument/2006/relationships/worksheet" Target="worksheets/sheet2.xml"/><Relationship Id="rId16"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3.xml"/><Relationship Id="rId10" Type="http://schemas.openxmlformats.org/officeDocument/2006/relationships/theme" Target="theme/theme1.xml"/><Relationship Id="rId19" Type="http://schemas.microsoft.com/office/2017/10/relationships/person" Target="persons/person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itaedu-my.sharepoint.com/personal/etou-yuuya_oen_ed_jp/Documents/&#12489;&#12461;&#12517;&#12513;&#12531;&#12488;/&#12487;&#12473;&#12463;&#12488;&#12483;&#12503;/&#26032;&#12375;&#12356;&#12501;&#12457;&#12523;&#12480;&#12540;/&#12496;&#12489;&#12511;&#12531;&#12488;&#12531;/2023&#12496;&#12489;&#12511;&#12531;&#12488;&#12531;/2023-10-22-23&#12288;&#30476;&#26032;&#20154;&#25126;/52sankam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登録フォーム"/>
      <sheetName val="団体申込書"/>
      <sheetName val="個人申込書"/>
      <sheetName val="外部指導者確認書（団体戦用）"/>
      <sheetName val="入場許可申請書（個人戦用）"/>
      <sheetName val="トレーナースペース申込み"/>
      <sheetName val="団体（プロ）"/>
      <sheetName val="団体（アサミ）"/>
      <sheetName val="個人（プロ）"/>
      <sheetName val="個人（アサミ）"/>
      <sheetName val="（男子団体）"/>
      <sheetName val="（女子団体）"/>
      <sheetName val="（個人男単）"/>
      <sheetName val="（個人女単）"/>
      <sheetName val="（個人男複）"/>
      <sheetName val="（個人女複）"/>
      <sheetName val="Sheet1"/>
    </sheetNames>
    <sheetDataSet>
      <sheetData sheetId="0">
        <row r="13">
          <cell r="B13" t="str">
            <v>中野　照行</v>
          </cell>
        </row>
        <row r="19">
          <cell r="B19">
            <v>0</v>
          </cell>
        </row>
        <row r="39">
          <cell r="K39">
            <v>0</v>
          </cell>
        </row>
        <row r="44">
          <cell r="K44">
            <v>0</v>
          </cell>
        </row>
        <row r="49">
          <cell r="K49">
            <v>0</v>
          </cell>
        </row>
        <row r="54">
          <cell r="K54">
            <v>0</v>
          </cell>
        </row>
        <row r="55">
          <cell r="B55">
            <v>6</v>
          </cell>
        </row>
        <row r="59">
          <cell r="B59">
            <v>7</v>
          </cell>
        </row>
        <row r="63">
          <cell r="K63">
            <v>7</v>
          </cell>
        </row>
        <row r="71">
          <cell r="K71">
            <v>7</v>
          </cell>
        </row>
        <row r="79">
          <cell r="K79">
            <v>7</v>
          </cell>
        </row>
        <row r="87">
          <cell r="K87">
            <v>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U75"/>
  <sheetViews>
    <sheetView tabSelected="1" workbookViewId="0"/>
  </sheetViews>
  <sheetFormatPr defaultRowHeight="18.75"/>
  <cols>
    <col min="1" max="1" width="20.625" customWidth="1"/>
    <col min="10" max="10" width="13" customWidth="1"/>
    <col min="16" max="16" width="19.875" customWidth="1"/>
    <col min="17" max="17" width="17.75" bestFit="1" customWidth="1"/>
  </cols>
  <sheetData>
    <row r="1" spans="1:19" ht="25.5">
      <c r="A1" s="1" t="s">
        <v>118</v>
      </c>
      <c r="H1" t="s">
        <v>173</v>
      </c>
    </row>
    <row r="2" spans="1:19" ht="21">
      <c r="A2" s="95" t="s">
        <v>165</v>
      </c>
      <c r="B2" s="95"/>
      <c r="C2" s="95"/>
      <c r="D2" s="95"/>
      <c r="E2" s="95"/>
      <c r="F2" s="95"/>
      <c r="G2" s="81" t="s">
        <v>166</v>
      </c>
    </row>
    <row r="3" spans="1:19" ht="19.5">
      <c r="A3" s="2" t="s">
        <v>119</v>
      </c>
      <c r="Q3" t="s">
        <v>0</v>
      </c>
      <c r="R3" t="s">
        <v>1</v>
      </c>
      <c r="S3" s="9" t="s">
        <v>59</v>
      </c>
    </row>
    <row r="4" spans="1:19" ht="19.5">
      <c r="A4" s="2" t="s">
        <v>2</v>
      </c>
      <c r="B4" s="3"/>
      <c r="C4" t="s">
        <v>3</v>
      </c>
      <c r="Q4" t="s">
        <v>4</v>
      </c>
      <c r="S4" s="9" t="s">
        <v>60</v>
      </c>
    </row>
    <row r="5" spans="1:19">
      <c r="A5" t="s">
        <v>55</v>
      </c>
      <c r="B5" s="3"/>
      <c r="C5" t="s">
        <v>56</v>
      </c>
      <c r="Q5" t="s">
        <v>5</v>
      </c>
      <c r="S5" s="9" t="s">
        <v>61</v>
      </c>
    </row>
    <row r="6" spans="1:19">
      <c r="A6" t="s">
        <v>6</v>
      </c>
      <c r="B6" s="87"/>
      <c r="C6" s="87"/>
      <c r="D6" s="87"/>
      <c r="E6" s="87"/>
      <c r="F6" t="s">
        <v>7</v>
      </c>
      <c r="Q6" t="s">
        <v>8</v>
      </c>
      <c r="S6" s="9" t="s">
        <v>62</v>
      </c>
    </row>
    <row r="7" spans="1:19" ht="19.5" thickBot="1">
      <c r="A7" t="s">
        <v>9</v>
      </c>
      <c r="B7" s="87"/>
      <c r="C7" s="87"/>
      <c r="D7" s="87"/>
      <c r="E7" s="87"/>
      <c r="F7" s="87"/>
      <c r="G7" s="87"/>
      <c r="H7" t="s">
        <v>10</v>
      </c>
      <c r="Q7" t="s">
        <v>11</v>
      </c>
      <c r="S7" s="9" t="s">
        <v>63</v>
      </c>
    </row>
    <row r="8" spans="1:19" ht="19.5" thickBot="1">
      <c r="A8" s="77" t="s">
        <v>161</v>
      </c>
      <c r="B8" s="89"/>
      <c r="C8" s="90"/>
      <c r="D8" s="90"/>
      <c r="E8" s="91" t="s">
        <v>162</v>
      </c>
      <c r="F8" s="91"/>
      <c r="G8" s="91"/>
      <c r="H8" s="91"/>
      <c r="I8" s="91"/>
      <c r="S8" s="9"/>
    </row>
    <row r="9" spans="1:19" ht="19.5" thickBot="1">
      <c r="A9" s="79" t="s">
        <v>164</v>
      </c>
      <c r="B9" s="89"/>
      <c r="C9" s="90"/>
      <c r="D9" s="90"/>
      <c r="E9" s="78"/>
      <c r="F9" s="78"/>
      <c r="G9" s="78"/>
      <c r="H9" s="78"/>
      <c r="I9" s="78"/>
      <c r="S9" s="9"/>
    </row>
    <row r="10" spans="1:19">
      <c r="A10" t="s">
        <v>12</v>
      </c>
      <c r="S10" s="9" t="s">
        <v>64</v>
      </c>
    </row>
    <row r="11" spans="1:19">
      <c r="A11" t="s">
        <v>13</v>
      </c>
      <c r="B11" s="3"/>
      <c r="C11" s="4" t="s">
        <v>14</v>
      </c>
      <c r="D11" s="4"/>
      <c r="E11" s="4"/>
      <c r="Q11" t="s">
        <v>15</v>
      </c>
    </row>
    <row r="12" spans="1:19">
      <c r="A12" t="s">
        <v>16</v>
      </c>
      <c r="B12" s="92"/>
      <c r="C12" s="92"/>
      <c r="D12" s="92"/>
      <c r="E12" t="s">
        <v>163</v>
      </c>
      <c r="Q12" t="s">
        <v>17</v>
      </c>
    </row>
    <row r="13" spans="1:19">
      <c r="A13" t="s">
        <v>18</v>
      </c>
      <c r="B13" s="88"/>
      <c r="C13" s="88"/>
      <c r="D13" s="4" t="s">
        <v>19</v>
      </c>
      <c r="Q13" t="s">
        <v>20</v>
      </c>
    </row>
    <row r="14" spans="1:19">
      <c r="A14" t="s">
        <v>21</v>
      </c>
      <c r="B14" s="88"/>
      <c r="C14" s="88"/>
      <c r="D14" s="4" t="s">
        <v>22</v>
      </c>
      <c r="Q14" t="s">
        <v>23</v>
      </c>
    </row>
    <row r="15" spans="1:19">
      <c r="A15" t="s">
        <v>57</v>
      </c>
      <c r="B15" s="88"/>
      <c r="C15" s="88"/>
      <c r="D15" t="s">
        <v>24</v>
      </c>
      <c r="Q15" t="s">
        <v>25</v>
      </c>
    </row>
    <row r="16" spans="1:19">
      <c r="A16" t="s">
        <v>26</v>
      </c>
      <c r="B16" s="3"/>
      <c r="C16" s="6" t="s">
        <v>27</v>
      </c>
      <c r="D16" s="3"/>
      <c r="E16" t="s">
        <v>28</v>
      </c>
      <c r="F16" s="4" t="s">
        <v>29</v>
      </c>
      <c r="Q16" t="s">
        <v>30</v>
      </c>
    </row>
    <row r="17" spans="1:21">
      <c r="Q17" t="s">
        <v>31</v>
      </c>
    </row>
    <row r="18" spans="1:21">
      <c r="A18" t="s">
        <v>32</v>
      </c>
      <c r="J18" t="s">
        <v>120</v>
      </c>
    </row>
    <row r="19" spans="1:21">
      <c r="A19" s="6" t="s">
        <v>33</v>
      </c>
      <c r="B19" s="84"/>
      <c r="C19" s="84"/>
      <c r="D19" s="84"/>
      <c r="E19" t="s">
        <v>24</v>
      </c>
      <c r="J19" s="6" t="s">
        <v>33</v>
      </c>
      <c r="K19" s="83"/>
      <c r="L19" s="83"/>
      <c r="M19" s="83"/>
      <c r="N19" t="s">
        <v>24</v>
      </c>
    </row>
    <row r="20" spans="1:21">
      <c r="A20" s="8" t="s">
        <v>34</v>
      </c>
      <c r="B20" s="84"/>
      <c r="C20" s="84"/>
      <c r="D20" s="84"/>
      <c r="E20" t="s">
        <v>24</v>
      </c>
      <c r="J20" s="8" t="s">
        <v>34</v>
      </c>
      <c r="K20" s="83"/>
      <c r="L20" s="83"/>
      <c r="M20" s="83"/>
      <c r="N20" t="s">
        <v>24</v>
      </c>
    </row>
    <row r="21" spans="1:21">
      <c r="A21" s="6" t="s">
        <v>58</v>
      </c>
      <c r="B21" s="84"/>
      <c r="C21" s="84"/>
      <c r="D21" s="84"/>
      <c r="E21" t="s">
        <v>3</v>
      </c>
      <c r="J21" s="6" t="s">
        <v>58</v>
      </c>
      <c r="K21" s="84"/>
      <c r="L21" s="84"/>
      <c r="M21" s="84"/>
      <c r="N21" t="s">
        <v>3</v>
      </c>
    </row>
    <row r="22" spans="1:21">
      <c r="B22" s="5" t="s">
        <v>38</v>
      </c>
      <c r="C22" s="93" t="s">
        <v>152</v>
      </c>
      <c r="D22" s="93"/>
      <c r="E22" s="93"/>
      <c r="F22" s="93"/>
      <c r="K22" s="5" t="s">
        <v>38</v>
      </c>
      <c r="L22" s="93" t="s">
        <v>152</v>
      </c>
      <c r="M22" s="93"/>
      <c r="N22" s="93"/>
      <c r="O22" s="93"/>
    </row>
    <row r="23" spans="1:21">
      <c r="A23" s="7" t="s">
        <v>35</v>
      </c>
      <c r="B23" s="83"/>
      <c r="C23" s="83"/>
      <c r="D23" s="4" t="s">
        <v>121</v>
      </c>
      <c r="J23" s="7" t="s">
        <v>35</v>
      </c>
      <c r="K23" s="83"/>
      <c r="L23" s="83"/>
      <c r="M23" s="4" t="s">
        <v>121</v>
      </c>
    </row>
    <row r="24" spans="1:21">
      <c r="A24" s="7" t="s">
        <v>36</v>
      </c>
      <c r="B24" s="94"/>
      <c r="C24" s="83"/>
      <c r="D24" s="83"/>
      <c r="E24" s="4" t="s">
        <v>37</v>
      </c>
      <c r="J24" s="7" t="s">
        <v>36</v>
      </c>
      <c r="K24" s="94"/>
      <c r="L24" s="83"/>
      <c r="M24" s="83"/>
      <c r="N24" s="4" t="s">
        <v>37</v>
      </c>
    </row>
    <row r="25" spans="1:21">
      <c r="A25" t="s">
        <v>39</v>
      </c>
      <c r="C25" t="s">
        <v>167</v>
      </c>
      <c r="J25" t="s">
        <v>39</v>
      </c>
      <c r="M25" t="s">
        <v>167</v>
      </c>
    </row>
    <row r="26" spans="1:21">
      <c r="A26" s="7" t="s">
        <v>40</v>
      </c>
      <c r="B26" s="86"/>
      <c r="C26" s="86"/>
      <c r="D26" s="86"/>
      <c r="E26" t="s">
        <v>24</v>
      </c>
      <c r="J26" s="7" t="s">
        <v>40</v>
      </c>
      <c r="K26" s="86"/>
      <c r="L26" s="86"/>
      <c r="M26" s="86"/>
      <c r="N26" t="s">
        <v>24</v>
      </c>
    </row>
    <row r="27" spans="1:21">
      <c r="A27" s="7" t="s">
        <v>34</v>
      </c>
      <c r="B27" s="86"/>
      <c r="C27" s="86"/>
      <c r="D27" s="86"/>
      <c r="E27" t="s">
        <v>24</v>
      </c>
      <c r="J27" s="7" t="s">
        <v>34</v>
      </c>
      <c r="K27" s="86"/>
      <c r="L27" s="86"/>
      <c r="M27" s="86"/>
      <c r="N27" t="s">
        <v>24</v>
      </c>
    </row>
    <row r="28" spans="1:21">
      <c r="A28" s="7" t="s">
        <v>41</v>
      </c>
      <c r="C28" s="85"/>
      <c r="D28" s="85"/>
      <c r="E28" t="s">
        <v>3</v>
      </c>
      <c r="J28" s="7" t="s">
        <v>41</v>
      </c>
      <c r="L28" s="85"/>
      <c r="M28" s="85"/>
      <c r="N28" t="s">
        <v>3</v>
      </c>
    </row>
    <row r="29" spans="1:21">
      <c r="J29" t="s">
        <v>43</v>
      </c>
      <c r="Q29" t="s">
        <v>43</v>
      </c>
    </row>
    <row r="30" spans="1:21">
      <c r="A30" t="s">
        <v>43</v>
      </c>
      <c r="J30" t="s">
        <v>45</v>
      </c>
      <c r="Q30" t="s">
        <v>45</v>
      </c>
    </row>
    <row r="31" spans="1:21">
      <c r="A31" t="s">
        <v>44</v>
      </c>
      <c r="J31" t="s">
        <v>122</v>
      </c>
      <c r="Q31" t="s">
        <v>130</v>
      </c>
    </row>
    <row r="32" spans="1:21">
      <c r="A32" t="s">
        <v>46</v>
      </c>
      <c r="B32" s="83"/>
      <c r="C32" s="83"/>
      <c r="D32" s="83"/>
      <c r="E32" t="s">
        <v>24</v>
      </c>
      <c r="J32" t="s">
        <v>46</v>
      </c>
      <c r="K32" s="83"/>
      <c r="L32" s="83"/>
      <c r="M32" s="83"/>
      <c r="N32" t="s">
        <v>24</v>
      </c>
      <c r="Q32" t="s">
        <v>46</v>
      </c>
      <c r="R32" s="83"/>
      <c r="S32" s="83"/>
      <c r="T32" s="83"/>
      <c r="U32" t="s">
        <v>24</v>
      </c>
    </row>
    <row r="33" spans="1:21">
      <c r="A33" t="s">
        <v>47</v>
      </c>
      <c r="B33" s="83"/>
      <c r="C33" s="83"/>
      <c r="D33" s="83"/>
      <c r="E33" t="s">
        <v>24</v>
      </c>
      <c r="J33" t="s">
        <v>47</v>
      </c>
      <c r="K33" s="83"/>
      <c r="L33" s="83"/>
      <c r="M33" s="83"/>
      <c r="N33" t="s">
        <v>24</v>
      </c>
      <c r="Q33" t="s">
        <v>47</v>
      </c>
      <c r="R33" s="83"/>
      <c r="S33" s="83"/>
      <c r="T33" s="83"/>
      <c r="U33" t="s">
        <v>24</v>
      </c>
    </row>
    <row r="34" spans="1:21">
      <c r="A34" t="s">
        <v>48</v>
      </c>
      <c r="B34" s="3"/>
      <c r="C34" s="4" t="s">
        <v>42</v>
      </c>
      <c r="D34" s="4"/>
      <c r="J34" t="s">
        <v>48</v>
      </c>
      <c r="K34" s="3"/>
      <c r="L34" s="4" t="s">
        <v>42</v>
      </c>
      <c r="M34" s="4"/>
      <c r="Q34" t="s">
        <v>48</v>
      </c>
      <c r="R34" s="3"/>
      <c r="S34" s="4" t="s">
        <v>42</v>
      </c>
      <c r="T34" s="4"/>
    </row>
    <row r="35" spans="1:21">
      <c r="A35" t="s">
        <v>49</v>
      </c>
      <c r="J35" t="s">
        <v>123</v>
      </c>
      <c r="Q35" t="s">
        <v>131</v>
      </c>
    </row>
    <row r="36" spans="1:21">
      <c r="A36" t="s">
        <v>46</v>
      </c>
      <c r="B36" s="83"/>
      <c r="C36" s="83"/>
      <c r="D36" s="83"/>
      <c r="E36" t="s">
        <v>24</v>
      </c>
      <c r="J36" t="s">
        <v>46</v>
      </c>
      <c r="K36" s="83"/>
      <c r="L36" s="83"/>
      <c r="M36" s="83"/>
      <c r="N36" t="s">
        <v>24</v>
      </c>
      <c r="Q36" t="s">
        <v>46</v>
      </c>
      <c r="R36" s="83"/>
      <c r="S36" s="83"/>
      <c r="T36" s="83"/>
      <c r="U36" t="s">
        <v>24</v>
      </c>
    </row>
    <row r="37" spans="1:21">
      <c r="A37" t="s">
        <v>47</v>
      </c>
      <c r="B37" s="83"/>
      <c r="C37" s="83"/>
      <c r="D37" s="83"/>
      <c r="E37" t="s">
        <v>24</v>
      </c>
      <c r="J37" t="s">
        <v>47</v>
      </c>
      <c r="K37" s="83"/>
      <c r="L37" s="83"/>
      <c r="M37" s="83"/>
      <c r="N37" t="s">
        <v>24</v>
      </c>
      <c r="Q37" t="s">
        <v>47</v>
      </c>
      <c r="R37" s="83"/>
      <c r="S37" s="83"/>
      <c r="T37" s="83"/>
      <c r="U37" t="s">
        <v>24</v>
      </c>
    </row>
    <row r="38" spans="1:21">
      <c r="A38" t="s">
        <v>48</v>
      </c>
      <c r="B38" s="3"/>
      <c r="C38" s="4" t="s">
        <v>42</v>
      </c>
      <c r="D38" s="4"/>
      <c r="J38" t="s">
        <v>48</v>
      </c>
      <c r="K38" s="3"/>
      <c r="L38" s="4" t="s">
        <v>42</v>
      </c>
      <c r="Q38" t="s">
        <v>48</v>
      </c>
      <c r="R38" s="3"/>
      <c r="S38" s="4" t="s">
        <v>42</v>
      </c>
      <c r="T38" s="4"/>
    </row>
    <row r="39" spans="1:21">
      <c r="A39" t="s">
        <v>50</v>
      </c>
      <c r="J39" t="s">
        <v>124</v>
      </c>
      <c r="Q39" t="s">
        <v>132</v>
      </c>
    </row>
    <row r="40" spans="1:21">
      <c r="A40" t="s">
        <v>46</v>
      </c>
      <c r="B40" s="83"/>
      <c r="C40" s="83"/>
      <c r="D40" s="83"/>
      <c r="E40" t="s">
        <v>24</v>
      </c>
      <c r="J40" t="s">
        <v>46</v>
      </c>
      <c r="K40" s="83"/>
      <c r="L40" s="83"/>
      <c r="M40" s="83"/>
      <c r="N40" t="s">
        <v>24</v>
      </c>
      <c r="Q40" t="s">
        <v>46</v>
      </c>
      <c r="R40" s="83"/>
      <c r="S40" s="83"/>
      <c r="T40" s="83"/>
      <c r="U40" t="s">
        <v>24</v>
      </c>
    </row>
    <row r="41" spans="1:21">
      <c r="A41" t="s">
        <v>47</v>
      </c>
      <c r="B41" s="83"/>
      <c r="C41" s="83"/>
      <c r="D41" s="83"/>
      <c r="E41" t="s">
        <v>24</v>
      </c>
      <c r="J41" t="s">
        <v>47</v>
      </c>
      <c r="K41" s="83"/>
      <c r="L41" s="83"/>
      <c r="M41" s="83"/>
      <c r="N41" t="s">
        <v>24</v>
      </c>
      <c r="Q41" t="s">
        <v>47</v>
      </c>
      <c r="R41" s="83"/>
      <c r="S41" s="83"/>
      <c r="T41" s="83"/>
      <c r="U41" t="s">
        <v>24</v>
      </c>
    </row>
    <row r="42" spans="1:21">
      <c r="A42" t="s">
        <v>48</v>
      </c>
      <c r="B42" s="3"/>
      <c r="C42" s="4" t="s">
        <v>42</v>
      </c>
      <c r="D42" s="4"/>
      <c r="J42" t="s">
        <v>48</v>
      </c>
      <c r="K42" s="3"/>
      <c r="L42" s="4" t="s">
        <v>42</v>
      </c>
      <c r="M42" s="4"/>
      <c r="Q42" t="s">
        <v>48</v>
      </c>
      <c r="R42" s="3"/>
      <c r="S42" s="4" t="s">
        <v>42</v>
      </c>
      <c r="T42" s="4"/>
    </row>
    <row r="43" spans="1:21">
      <c r="A43" t="s">
        <v>51</v>
      </c>
      <c r="J43" t="s">
        <v>125</v>
      </c>
      <c r="Q43" t="s">
        <v>133</v>
      </c>
    </row>
    <row r="44" spans="1:21">
      <c r="A44" t="s">
        <v>46</v>
      </c>
      <c r="B44" s="83"/>
      <c r="C44" s="83"/>
      <c r="D44" s="83"/>
      <c r="E44" t="s">
        <v>24</v>
      </c>
      <c r="J44" t="s">
        <v>46</v>
      </c>
      <c r="K44" s="83"/>
      <c r="L44" s="83"/>
      <c r="M44" s="83"/>
      <c r="N44" t="s">
        <v>24</v>
      </c>
      <c r="Q44" t="s">
        <v>46</v>
      </c>
      <c r="R44" s="83"/>
      <c r="S44" s="83"/>
      <c r="T44" s="83"/>
      <c r="U44" t="s">
        <v>24</v>
      </c>
    </row>
    <row r="45" spans="1:21">
      <c r="A45" t="s">
        <v>47</v>
      </c>
      <c r="B45" s="83"/>
      <c r="C45" s="83"/>
      <c r="D45" s="83"/>
      <c r="E45" t="s">
        <v>24</v>
      </c>
      <c r="J45" t="s">
        <v>47</v>
      </c>
      <c r="K45" s="83"/>
      <c r="L45" s="83"/>
      <c r="M45" s="83"/>
      <c r="N45" t="s">
        <v>24</v>
      </c>
      <c r="Q45" t="s">
        <v>47</v>
      </c>
      <c r="R45" s="83"/>
      <c r="S45" s="83"/>
      <c r="T45" s="83"/>
      <c r="U45" t="s">
        <v>24</v>
      </c>
    </row>
    <row r="46" spans="1:21">
      <c r="A46" t="s">
        <v>48</v>
      </c>
      <c r="B46" s="3"/>
      <c r="C46" s="4" t="s">
        <v>42</v>
      </c>
      <c r="D46" s="4"/>
      <c r="J46" t="s">
        <v>48</v>
      </c>
      <c r="K46" s="3"/>
      <c r="L46" s="4" t="s">
        <v>42</v>
      </c>
      <c r="M46" s="4"/>
      <c r="Q46" t="s">
        <v>48</v>
      </c>
      <c r="R46" s="3"/>
      <c r="S46" s="4" t="s">
        <v>42</v>
      </c>
      <c r="T46" s="4"/>
    </row>
    <row r="47" spans="1:21">
      <c r="A47" t="s">
        <v>52</v>
      </c>
      <c r="J47" t="s">
        <v>53</v>
      </c>
      <c r="Q47" t="s">
        <v>53</v>
      </c>
    </row>
    <row r="48" spans="1:21">
      <c r="A48" t="s">
        <v>46</v>
      </c>
      <c r="B48" s="83"/>
      <c r="C48" s="83"/>
      <c r="D48" s="83"/>
      <c r="E48" t="s">
        <v>24</v>
      </c>
      <c r="J48" t="s">
        <v>126</v>
      </c>
      <c r="Q48" t="s">
        <v>134</v>
      </c>
    </row>
    <row r="49" spans="1:21">
      <c r="A49" t="s">
        <v>47</v>
      </c>
      <c r="B49" s="83"/>
      <c r="C49" s="83"/>
      <c r="D49" s="83"/>
      <c r="E49" t="s">
        <v>24</v>
      </c>
      <c r="J49" t="s">
        <v>46</v>
      </c>
      <c r="K49" s="83"/>
      <c r="L49" s="83"/>
      <c r="M49" s="83"/>
      <c r="N49" t="s">
        <v>24</v>
      </c>
      <c r="Q49" t="s">
        <v>46</v>
      </c>
      <c r="R49" s="83"/>
      <c r="S49" s="83"/>
      <c r="T49" s="83"/>
      <c r="U49" t="s">
        <v>24</v>
      </c>
    </row>
    <row r="50" spans="1:21">
      <c r="A50" t="s">
        <v>48</v>
      </c>
      <c r="B50" s="3"/>
      <c r="C50" s="4" t="s">
        <v>42</v>
      </c>
      <c r="D50" s="4"/>
      <c r="J50" t="s">
        <v>47</v>
      </c>
      <c r="K50" s="83"/>
      <c r="L50" s="83"/>
      <c r="M50" s="83"/>
      <c r="N50" t="s">
        <v>24</v>
      </c>
      <c r="Q50" t="s">
        <v>47</v>
      </c>
      <c r="R50" s="83"/>
      <c r="S50" s="83"/>
      <c r="T50" s="83"/>
      <c r="U50" t="s">
        <v>24</v>
      </c>
    </row>
    <row r="51" spans="1:21">
      <c r="A51" t="s">
        <v>141</v>
      </c>
      <c r="J51" t="s">
        <v>48</v>
      </c>
      <c r="K51" s="3"/>
      <c r="L51" s="4" t="s">
        <v>42</v>
      </c>
      <c r="M51" s="4"/>
      <c r="Q51" t="s">
        <v>48</v>
      </c>
      <c r="R51" s="3"/>
      <c r="S51" s="4" t="s">
        <v>42</v>
      </c>
    </row>
    <row r="52" spans="1:21">
      <c r="A52" t="s">
        <v>46</v>
      </c>
      <c r="B52" s="83"/>
      <c r="C52" s="83"/>
      <c r="D52" s="83"/>
      <c r="E52" t="s">
        <v>24</v>
      </c>
      <c r="J52" t="s">
        <v>46</v>
      </c>
      <c r="K52" s="83"/>
      <c r="L52" s="83"/>
      <c r="M52" s="83"/>
      <c r="N52" t="s">
        <v>24</v>
      </c>
      <c r="Q52" t="s">
        <v>46</v>
      </c>
      <c r="R52" s="83"/>
      <c r="S52" s="83"/>
      <c r="T52" s="83"/>
      <c r="U52" t="s">
        <v>24</v>
      </c>
    </row>
    <row r="53" spans="1:21">
      <c r="A53" t="s">
        <v>47</v>
      </c>
      <c r="B53" s="83"/>
      <c r="C53" s="83"/>
      <c r="D53" s="83"/>
      <c r="E53" t="s">
        <v>24</v>
      </c>
      <c r="J53" t="s">
        <v>47</v>
      </c>
      <c r="K53" s="83"/>
      <c r="L53" s="83"/>
      <c r="M53" s="83"/>
      <c r="N53" t="s">
        <v>24</v>
      </c>
      <c r="Q53" t="s">
        <v>47</v>
      </c>
      <c r="R53" s="83"/>
      <c r="S53" s="83"/>
      <c r="T53" s="83"/>
      <c r="U53" t="s">
        <v>24</v>
      </c>
    </row>
    <row r="54" spans="1:21">
      <c r="A54" t="s">
        <v>48</v>
      </c>
      <c r="B54" s="3"/>
      <c r="C54" s="4" t="s">
        <v>42</v>
      </c>
      <c r="D54" s="4"/>
      <c r="J54" t="s">
        <v>48</v>
      </c>
      <c r="K54" s="3"/>
      <c r="L54" s="4" t="s">
        <v>42</v>
      </c>
      <c r="M54" s="4"/>
      <c r="Q54" t="s">
        <v>48</v>
      </c>
      <c r="R54" s="3"/>
      <c r="S54" s="4" t="s">
        <v>42</v>
      </c>
    </row>
    <row r="55" spans="1:21">
      <c r="A55" t="s">
        <v>54</v>
      </c>
      <c r="J55" t="s">
        <v>127</v>
      </c>
      <c r="Q55" t="s">
        <v>135</v>
      </c>
    </row>
    <row r="56" spans="1:21">
      <c r="A56" t="s">
        <v>46</v>
      </c>
      <c r="B56" s="83"/>
      <c r="C56" s="83"/>
      <c r="D56" s="83"/>
      <c r="E56" t="s">
        <v>24</v>
      </c>
      <c r="J56" t="s">
        <v>46</v>
      </c>
      <c r="K56" s="83"/>
      <c r="L56" s="83"/>
      <c r="M56" s="83"/>
      <c r="N56" t="s">
        <v>24</v>
      </c>
      <c r="Q56" t="s">
        <v>46</v>
      </c>
      <c r="R56" s="83"/>
      <c r="S56" s="83"/>
      <c r="T56" s="83"/>
      <c r="U56" t="s">
        <v>24</v>
      </c>
    </row>
    <row r="57" spans="1:21">
      <c r="A57" t="s">
        <v>47</v>
      </c>
      <c r="B57" s="83"/>
      <c r="C57" s="83"/>
      <c r="D57" s="83"/>
      <c r="E57" t="s">
        <v>24</v>
      </c>
      <c r="J57" t="s">
        <v>47</v>
      </c>
      <c r="K57" s="83"/>
      <c r="L57" s="83"/>
      <c r="M57" s="83"/>
      <c r="N57" t="s">
        <v>24</v>
      </c>
      <c r="Q57" t="s">
        <v>47</v>
      </c>
      <c r="R57" s="83"/>
      <c r="S57" s="83"/>
      <c r="T57" s="83"/>
      <c r="U57" t="s">
        <v>24</v>
      </c>
    </row>
    <row r="58" spans="1:21">
      <c r="A58" t="s">
        <v>48</v>
      </c>
      <c r="B58" s="3"/>
      <c r="C58" s="4" t="s">
        <v>42</v>
      </c>
      <c r="D58" s="4"/>
      <c r="J58" t="s">
        <v>48</v>
      </c>
      <c r="K58" s="3"/>
      <c r="L58" s="4" t="s">
        <v>42</v>
      </c>
      <c r="Q58" t="s">
        <v>48</v>
      </c>
      <c r="R58" s="3"/>
      <c r="S58" s="4" t="s">
        <v>42</v>
      </c>
    </row>
    <row r="59" spans="1:21">
      <c r="J59" t="s">
        <v>46</v>
      </c>
      <c r="K59" s="83"/>
      <c r="L59" s="83"/>
      <c r="M59" s="83"/>
      <c r="N59" t="s">
        <v>24</v>
      </c>
      <c r="Q59" t="s">
        <v>46</v>
      </c>
      <c r="R59" s="83"/>
      <c r="S59" s="83"/>
      <c r="T59" s="83"/>
      <c r="U59" t="s">
        <v>24</v>
      </c>
    </row>
    <row r="60" spans="1:21">
      <c r="J60" t="s">
        <v>47</v>
      </c>
      <c r="K60" s="83"/>
      <c r="L60" s="83"/>
      <c r="M60" s="83"/>
      <c r="N60" t="s">
        <v>24</v>
      </c>
      <c r="Q60" t="s">
        <v>47</v>
      </c>
      <c r="R60" s="83"/>
      <c r="S60" s="83"/>
      <c r="T60" s="83"/>
      <c r="U60" t="s">
        <v>24</v>
      </c>
    </row>
    <row r="61" spans="1:21">
      <c r="J61" t="s">
        <v>48</v>
      </c>
      <c r="K61" s="3"/>
      <c r="L61" s="4" t="s">
        <v>42</v>
      </c>
      <c r="M61" s="4"/>
      <c r="Q61" t="s">
        <v>48</v>
      </c>
      <c r="R61" s="3"/>
      <c r="S61" s="4" t="s">
        <v>42</v>
      </c>
    </row>
    <row r="62" spans="1:21">
      <c r="J62" t="s">
        <v>128</v>
      </c>
      <c r="Q62" t="s">
        <v>136</v>
      </c>
    </row>
    <row r="63" spans="1:21">
      <c r="J63" t="s">
        <v>46</v>
      </c>
      <c r="K63" s="83"/>
      <c r="L63" s="83"/>
      <c r="M63" s="83"/>
      <c r="N63" t="s">
        <v>24</v>
      </c>
      <c r="Q63" t="s">
        <v>46</v>
      </c>
      <c r="R63" s="83"/>
      <c r="S63" s="83"/>
      <c r="T63" s="83"/>
      <c r="U63" t="s">
        <v>24</v>
      </c>
    </row>
    <row r="64" spans="1:21">
      <c r="J64" t="s">
        <v>47</v>
      </c>
      <c r="K64" s="83"/>
      <c r="L64" s="83"/>
      <c r="M64" s="83"/>
      <c r="N64" t="s">
        <v>24</v>
      </c>
      <c r="Q64" t="s">
        <v>47</v>
      </c>
      <c r="R64" s="83"/>
      <c r="S64" s="83"/>
      <c r="T64" s="83"/>
      <c r="U64" t="s">
        <v>24</v>
      </c>
    </row>
    <row r="65" spans="10:21">
      <c r="J65" t="s">
        <v>48</v>
      </c>
      <c r="K65" s="3"/>
      <c r="L65" s="4" t="s">
        <v>42</v>
      </c>
      <c r="Q65" t="s">
        <v>48</v>
      </c>
      <c r="R65" s="3"/>
      <c r="S65" s="4" t="s">
        <v>42</v>
      </c>
    </row>
    <row r="66" spans="10:21">
      <c r="J66" t="s">
        <v>46</v>
      </c>
      <c r="K66" s="83"/>
      <c r="L66" s="83"/>
      <c r="M66" s="83"/>
      <c r="N66" t="s">
        <v>24</v>
      </c>
      <c r="Q66" t="s">
        <v>46</v>
      </c>
      <c r="R66" s="83"/>
      <c r="S66" s="83"/>
      <c r="T66" s="83"/>
      <c r="U66" t="s">
        <v>24</v>
      </c>
    </row>
    <row r="67" spans="10:21">
      <c r="J67" t="s">
        <v>47</v>
      </c>
      <c r="K67" s="83"/>
      <c r="L67" s="83"/>
      <c r="M67" s="83"/>
      <c r="N67" t="s">
        <v>24</v>
      </c>
      <c r="Q67" t="s">
        <v>47</v>
      </c>
      <c r="R67" s="83"/>
      <c r="S67" s="83"/>
      <c r="T67" s="83"/>
      <c r="U67" t="s">
        <v>24</v>
      </c>
    </row>
    <row r="68" spans="10:21">
      <c r="J68" t="s">
        <v>48</v>
      </c>
      <c r="K68" s="3"/>
      <c r="L68" s="4" t="s">
        <v>42</v>
      </c>
      <c r="Q68" t="s">
        <v>48</v>
      </c>
      <c r="R68" s="3"/>
      <c r="S68" s="4" t="s">
        <v>42</v>
      </c>
    </row>
    <row r="69" spans="10:21">
      <c r="J69" t="s">
        <v>129</v>
      </c>
      <c r="Q69" t="s">
        <v>137</v>
      </c>
    </row>
    <row r="70" spans="10:21">
      <c r="J70" t="s">
        <v>46</v>
      </c>
      <c r="K70" s="83"/>
      <c r="L70" s="83"/>
      <c r="M70" s="83"/>
      <c r="N70" t="s">
        <v>24</v>
      </c>
      <c r="Q70" t="s">
        <v>46</v>
      </c>
      <c r="R70" s="83"/>
      <c r="S70" s="83"/>
      <c r="T70" s="83"/>
      <c r="U70" t="s">
        <v>24</v>
      </c>
    </row>
    <row r="71" spans="10:21">
      <c r="J71" t="s">
        <v>47</v>
      </c>
      <c r="K71" s="83"/>
      <c r="L71" s="83"/>
      <c r="M71" s="83"/>
      <c r="N71" t="s">
        <v>24</v>
      </c>
      <c r="Q71" t="s">
        <v>47</v>
      </c>
      <c r="R71" s="83"/>
      <c r="S71" s="83"/>
      <c r="T71" s="83"/>
      <c r="U71" t="s">
        <v>24</v>
      </c>
    </row>
    <row r="72" spans="10:21">
      <c r="J72" t="s">
        <v>48</v>
      </c>
      <c r="K72" s="3"/>
      <c r="L72" s="4" t="s">
        <v>42</v>
      </c>
      <c r="Q72" t="s">
        <v>48</v>
      </c>
      <c r="R72" s="3"/>
      <c r="S72" s="4" t="s">
        <v>42</v>
      </c>
    </row>
    <row r="73" spans="10:21">
      <c r="J73" t="s">
        <v>46</v>
      </c>
      <c r="K73" s="83"/>
      <c r="L73" s="83"/>
      <c r="M73" s="83"/>
      <c r="N73" t="s">
        <v>24</v>
      </c>
      <c r="Q73" t="s">
        <v>46</v>
      </c>
      <c r="R73" s="83"/>
      <c r="S73" s="83"/>
      <c r="T73" s="83"/>
      <c r="U73" t="s">
        <v>24</v>
      </c>
    </row>
    <row r="74" spans="10:21">
      <c r="J74" t="s">
        <v>47</v>
      </c>
      <c r="K74" s="83"/>
      <c r="L74" s="83"/>
      <c r="M74" s="83"/>
      <c r="N74" t="s">
        <v>24</v>
      </c>
      <c r="Q74" t="s">
        <v>47</v>
      </c>
      <c r="R74" s="83"/>
      <c r="S74" s="83"/>
      <c r="T74" s="83"/>
      <c r="U74" t="s">
        <v>24</v>
      </c>
    </row>
    <row r="75" spans="10:21">
      <c r="J75" t="s">
        <v>48</v>
      </c>
      <c r="K75" s="3"/>
      <c r="L75" s="4" t="s">
        <v>42</v>
      </c>
      <c r="Q75" t="s">
        <v>48</v>
      </c>
      <c r="R75" s="3"/>
      <c r="S75" s="4" t="s">
        <v>42</v>
      </c>
    </row>
  </sheetData>
  <mergeCells count="90">
    <mergeCell ref="A2:F2"/>
    <mergeCell ref="R70:T70"/>
    <mergeCell ref="R71:T71"/>
    <mergeCell ref="R73:T73"/>
    <mergeCell ref="R74:T74"/>
    <mergeCell ref="R60:T60"/>
    <mergeCell ref="R63:T63"/>
    <mergeCell ref="R64:T64"/>
    <mergeCell ref="R66:T66"/>
    <mergeCell ref="R67:T67"/>
    <mergeCell ref="R52:T52"/>
    <mergeCell ref="R53:T53"/>
    <mergeCell ref="R56:T56"/>
    <mergeCell ref="R57:T57"/>
    <mergeCell ref="R59:T59"/>
    <mergeCell ref="R41:T41"/>
    <mergeCell ref="R44:T44"/>
    <mergeCell ref="R45:T45"/>
    <mergeCell ref="R49:T49"/>
    <mergeCell ref="R50:T50"/>
    <mergeCell ref="R32:T32"/>
    <mergeCell ref="R33:T33"/>
    <mergeCell ref="R36:T36"/>
    <mergeCell ref="R37:T37"/>
    <mergeCell ref="R40:T40"/>
    <mergeCell ref="K21:M21"/>
    <mergeCell ref="L22:O22"/>
    <mergeCell ref="K26:M26"/>
    <mergeCell ref="K20:M20"/>
    <mergeCell ref="B20:D20"/>
    <mergeCell ref="K23:L23"/>
    <mergeCell ref="C22:F22"/>
    <mergeCell ref="B23:C23"/>
    <mergeCell ref="B24:D24"/>
    <mergeCell ref="K24:M24"/>
    <mergeCell ref="B26:D26"/>
    <mergeCell ref="B6:E6"/>
    <mergeCell ref="B7:G7"/>
    <mergeCell ref="B13:C13"/>
    <mergeCell ref="B14:C14"/>
    <mergeCell ref="K19:M19"/>
    <mergeCell ref="B19:D19"/>
    <mergeCell ref="B15:C15"/>
    <mergeCell ref="B8:D8"/>
    <mergeCell ref="E8:I8"/>
    <mergeCell ref="B12:D12"/>
    <mergeCell ref="B9:D9"/>
    <mergeCell ref="B36:D36"/>
    <mergeCell ref="K49:M49"/>
    <mergeCell ref="K50:M50"/>
    <mergeCell ref="K36:M36"/>
    <mergeCell ref="K37:M37"/>
    <mergeCell ref="B37:D37"/>
    <mergeCell ref="B27:D27"/>
    <mergeCell ref="B32:D32"/>
    <mergeCell ref="B33:D33"/>
    <mergeCell ref="K32:M32"/>
    <mergeCell ref="K33:M33"/>
    <mergeCell ref="K27:M27"/>
    <mergeCell ref="L28:M28"/>
    <mergeCell ref="B56:D56"/>
    <mergeCell ref="K40:M40"/>
    <mergeCell ref="K41:M41"/>
    <mergeCell ref="K44:M44"/>
    <mergeCell ref="K45:M45"/>
    <mergeCell ref="B40:D40"/>
    <mergeCell ref="B41:D41"/>
    <mergeCell ref="B44:D44"/>
    <mergeCell ref="B45:D45"/>
    <mergeCell ref="B53:D53"/>
    <mergeCell ref="B48:D48"/>
    <mergeCell ref="B49:D49"/>
    <mergeCell ref="B52:D52"/>
    <mergeCell ref="K52:M52"/>
    <mergeCell ref="K74:M74"/>
    <mergeCell ref="B21:D21"/>
    <mergeCell ref="C28:D28"/>
    <mergeCell ref="K64:M64"/>
    <mergeCell ref="K66:M66"/>
    <mergeCell ref="K67:M67"/>
    <mergeCell ref="K70:M70"/>
    <mergeCell ref="K71:M71"/>
    <mergeCell ref="K73:M73"/>
    <mergeCell ref="K53:M53"/>
    <mergeCell ref="K56:M56"/>
    <mergeCell ref="K57:M57"/>
    <mergeCell ref="K59:M59"/>
    <mergeCell ref="K60:M60"/>
    <mergeCell ref="K63:M63"/>
    <mergeCell ref="B57:D57"/>
  </mergeCells>
  <phoneticPr fontId="3"/>
  <dataValidations count="3">
    <dataValidation type="list" allowBlank="1" showInputMessage="1" showErrorMessage="1" sqref="C28 L28" xr:uid="{00000000-0002-0000-0000-000000000000}">
      <formula1>$Q$3:$Q$5</formula1>
    </dataValidation>
    <dataValidation type="list" allowBlank="1" showInputMessage="1" showErrorMessage="1" sqref="B4" xr:uid="{00000000-0002-0000-0000-000001000000}">
      <formula1>$Q$6:$Q$7</formula1>
    </dataValidation>
    <dataValidation type="list" allowBlank="1" showInputMessage="1" showErrorMessage="1" sqref="B21:D21 K21:M21" xr:uid="{00000000-0002-0000-0000-000002000000}">
      <formula1>$S$3:$S$10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L34"/>
  <sheetViews>
    <sheetView view="pageBreakPreview" zoomScaleNormal="100" zoomScaleSheetLayoutView="100" workbookViewId="0">
      <selection activeCell="L18" sqref="L18"/>
    </sheetView>
  </sheetViews>
  <sheetFormatPr defaultColWidth="7.875" defaultRowHeight="18.75"/>
  <cols>
    <col min="1" max="1" width="4.25" style="11" customWidth="1"/>
    <col min="2" max="2" width="11.25" style="11" customWidth="1"/>
    <col min="3" max="3" width="6.75" style="11" customWidth="1"/>
    <col min="4" max="4" width="11.25" style="11" customWidth="1"/>
    <col min="5" max="5" width="4.5" style="11" customWidth="1"/>
    <col min="6" max="6" width="3.375" style="11" customWidth="1"/>
    <col min="7" max="7" width="6.75" style="11" customWidth="1"/>
    <col min="8" max="8" width="22.5" style="11" customWidth="1"/>
    <col min="9" max="9" width="4.5" style="11" customWidth="1"/>
    <col min="10" max="11" width="7.875" style="11"/>
    <col min="12" max="12" width="24.125" style="11" bestFit="1" customWidth="1"/>
    <col min="13" max="16384" width="7.875" style="11"/>
  </cols>
  <sheetData>
    <row r="1" spans="1:12" ht="21" customHeight="1" thickBot="1">
      <c r="A1" s="180" t="s">
        <v>138</v>
      </c>
      <c r="B1" s="180"/>
      <c r="C1" s="180"/>
      <c r="D1" s="180"/>
      <c r="E1" s="180"/>
      <c r="F1" s="180"/>
      <c r="G1" s="180"/>
      <c r="H1" s="180"/>
      <c r="I1" s="180"/>
      <c r="J1" s="10"/>
      <c r="L1" s="12"/>
    </row>
    <row r="2" spans="1:12" ht="24.95" customHeight="1" thickBot="1">
      <c r="A2" s="75" t="str">
        <f>登録フォーム☆このシートにのみ打ち込む!B4&amp;"団体戦"</f>
        <v>団体戦</v>
      </c>
      <c r="B2" s="66"/>
      <c r="C2" s="185"/>
      <c r="D2" s="185"/>
      <c r="E2" s="65"/>
      <c r="F2" s="181" t="s">
        <v>139</v>
      </c>
      <c r="G2" s="182"/>
      <c r="H2" s="183">
        <f>登録フォーム☆このシートにのみ打ち込む!B5</f>
        <v>0</v>
      </c>
      <c r="I2" s="184"/>
      <c r="J2" s="13"/>
    </row>
    <row r="3" spans="1:12">
      <c r="A3" s="140" t="s">
        <v>65</v>
      </c>
      <c r="B3" s="141"/>
      <c r="C3" s="176">
        <f>登録フォーム☆このシートにのみ打ち込む!B7</f>
        <v>0</v>
      </c>
      <c r="D3" s="177"/>
      <c r="E3" s="177"/>
      <c r="F3" s="178"/>
      <c r="G3" s="178"/>
      <c r="H3" s="178"/>
      <c r="I3" s="179"/>
      <c r="J3" s="14"/>
    </row>
    <row r="4" spans="1:12" ht="24.95" customHeight="1">
      <c r="A4" s="158" t="s">
        <v>172</v>
      </c>
      <c r="B4" s="159"/>
      <c r="C4" s="160">
        <f>登録フォーム☆このシートにのみ打ち込む!B6</f>
        <v>0</v>
      </c>
      <c r="D4" s="161"/>
      <c r="E4" s="161"/>
      <c r="F4" s="161"/>
      <c r="G4" s="161"/>
      <c r="H4" s="161"/>
      <c r="I4" s="162"/>
    </row>
    <row r="5" spans="1:12" ht="24.95" customHeight="1">
      <c r="A5" s="163" t="s">
        <v>171</v>
      </c>
      <c r="B5" s="164"/>
      <c r="C5" s="15" t="s">
        <v>68</v>
      </c>
      <c r="D5" s="16">
        <f>登録フォーム☆このシートにのみ打ち込む!B11</f>
        <v>0</v>
      </c>
      <c r="E5" s="167"/>
      <c r="F5" s="167"/>
      <c r="G5" s="167"/>
      <c r="H5" s="168"/>
      <c r="I5" s="169"/>
    </row>
    <row r="6" spans="1:12" ht="24.95" customHeight="1">
      <c r="A6" s="163"/>
      <c r="B6" s="164"/>
      <c r="C6" s="170" t="str">
        <f>登録フォーム☆このシートにのみ打ち込む!B5&amp;登録フォーム☆このシートにのみ打ち込む!B12</f>
        <v/>
      </c>
      <c r="D6" s="171"/>
      <c r="E6" s="171"/>
      <c r="F6" s="171"/>
      <c r="G6" s="171"/>
      <c r="H6" s="171"/>
      <c r="I6" s="172"/>
    </row>
    <row r="7" spans="1:12" ht="24.95" customHeight="1" thickBot="1">
      <c r="A7" s="165"/>
      <c r="B7" s="166"/>
      <c r="C7" s="17" t="s">
        <v>69</v>
      </c>
      <c r="D7" s="173">
        <f>登録フォーム☆このシートにのみ打ち込む!B13</f>
        <v>0</v>
      </c>
      <c r="E7" s="173"/>
      <c r="F7" s="173"/>
      <c r="G7" s="18" t="s">
        <v>70</v>
      </c>
      <c r="H7" s="174">
        <f>登録フォーム☆このシートにのみ打ち込む!B14</f>
        <v>0</v>
      </c>
      <c r="I7" s="175"/>
    </row>
    <row r="8" spans="1:12" ht="3.75" customHeight="1" thickBot="1">
      <c r="A8" s="19"/>
      <c r="B8" s="19"/>
    </row>
    <row r="9" spans="1:12" ht="15.6" customHeight="1">
      <c r="A9" s="140" t="s">
        <v>65</v>
      </c>
      <c r="B9" s="141"/>
      <c r="C9" s="137">
        <f>登録フォーム☆このシートにのみ打ち込む!B20</f>
        <v>0</v>
      </c>
      <c r="D9" s="138"/>
      <c r="E9" s="138"/>
      <c r="F9" s="138"/>
      <c r="G9" s="138"/>
      <c r="H9" s="138"/>
      <c r="I9" s="139"/>
      <c r="J9" s="14"/>
    </row>
    <row r="10" spans="1:12" ht="24.95" customHeight="1">
      <c r="A10" s="142" t="s">
        <v>71</v>
      </c>
      <c r="B10" s="143"/>
      <c r="C10" s="146">
        <f>登録フォーム☆このシートにのみ打ち込む!B19</f>
        <v>0</v>
      </c>
      <c r="D10" s="147"/>
      <c r="E10" s="147"/>
      <c r="F10" s="147"/>
      <c r="G10" s="147"/>
      <c r="H10" s="147"/>
      <c r="I10" s="148"/>
    </row>
    <row r="11" spans="1:12" ht="24.95" customHeight="1">
      <c r="A11" s="144"/>
      <c r="B11" s="145"/>
      <c r="C11" s="68" t="s">
        <v>140</v>
      </c>
      <c r="D11" s="67">
        <f>登録フォーム☆このシートにのみ打ち込む!B21</f>
        <v>0</v>
      </c>
      <c r="E11" s="149" t="s">
        <v>143</v>
      </c>
      <c r="F11" s="150"/>
      <c r="G11" s="150"/>
      <c r="H11" s="100" t="str">
        <f>登録フォーム☆このシートにのみ打ち込む!C22</f>
        <v>　</v>
      </c>
      <c r="I11" s="101"/>
    </row>
    <row r="12" spans="1:12" ht="24.95" customHeight="1" thickBot="1">
      <c r="A12" s="151" t="s">
        <v>72</v>
      </c>
      <c r="B12" s="152"/>
      <c r="C12" s="20" t="s">
        <v>69</v>
      </c>
      <c r="D12" s="153">
        <f>登録フォーム☆このシートにのみ打ち込む!B23</f>
        <v>0</v>
      </c>
      <c r="E12" s="153"/>
      <c r="F12" s="154" t="s">
        <v>73</v>
      </c>
      <c r="G12" s="154"/>
      <c r="H12" s="155">
        <f>登録フォーム☆このシートにのみ打ち込む!B24</f>
        <v>0</v>
      </c>
      <c r="I12" s="156"/>
    </row>
    <row r="13" spans="1:12">
      <c r="B13" s="157" t="s">
        <v>144</v>
      </c>
      <c r="C13" s="157"/>
      <c r="D13" s="157"/>
      <c r="E13" s="157"/>
      <c r="F13" s="157"/>
      <c r="G13" s="157"/>
      <c r="H13" s="157"/>
      <c r="I13" s="157"/>
    </row>
    <row r="14" spans="1:12" ht="22.5" customHeight="1" thickBot="1">
      <c r="B14" s="21" t="s">
        <v>145</v>
      </c>
    </row>
    <row r="15" spans="1:12" ht="20.25" customHeight="1">
      <c r="A15" s="140" t="s">
        <v>65</v>
      </c>
      <c r="B15" s="141"/>
      <c r="C15" s="137">
        <f>登録フォーム☆このシートにのみ打ち込む!B27</f>
        <v>0</v>
      </c>
      <c r="D15" s="138"/>
      <c r="E15" s="138"/>
      <c r="F15" s="138"/>
      <c r="G15" s="138"/>
      <c r="H15" s="138"/>
      <c r="I15" s="139"/>
    </row>
    <row r="16" spans="1:12" ht="30" customHeight="1">
      <c r="A16" s="142" t="s">
        <v>142</v>
      </c>
      <c r="B16" s="143"/>
      <c r="C16" s="146">
        <f>登録フォーム☆このシートにのみ打ち込む!B26</f>
        <v>0</v>
      </c>
      <c r="D16" s="147"/>
      <c r="E16" s="147"/>
      <c r="F16" s="147"/>
      <c r="G16" s="147"/>
      <c r="H16" s="147"/>
      <c r="I16" s="148"/>
    </row>
    <row r="17" spans="1:11" ht="24.4" customHeight="1">
      <c r="A17" s="144"/>
      <c r="B17" s="145"/>
      <c r="C17" s="68" t="s">
        <v>140</v>
      </c>
      <c r="D17" s="73">
        <f>登録フォーム☆このシートにのみ打ち込む!C28</f>
        <v>0</v>
      </c>
      <c r="E17" s="149" t="s">
        <v>143</v>
      </c>
      <c r="F17" s="150"/>
      <c r="G17" s="150"/>
      <c r="H17" s="100">
        <f>登録フォーム☆このシートにのみ打ち込む!C28</f>
        <v>0</v>
      </c>
      <c r="I17" s="101"/>
    </row>
    <row r="18" spans="1:11" ht="15" customHeight="1">
      <c r="A18" s="111" t="s">
        <v>148</v>
      </c>
      <c r="B18" s="111"/>
      <c r="C18" s="111"/>
      <c r="D18" s="111"/>
      <c r="E18" s="111"/>
      <c r="F18" s="111"/>
      <c r="G18" s="111"/>
      <c r="H18" s="111"/>
      <c r="I18" s="111"/>
    </row>
    <row r="19" spans="1:11" ht="15" customHeight="1">
      <c r="A19" s="22"/>
      <c r="B19" s="22"/>
      <c r="C19" s="22"/>
      <c r="D19" s="22"/>
      <c r="E19" s="22"/>
      <c r="F19" s="22"/>
      <c r="G19" s="22"/>
      <c r="H19" s="22"/>
      <c r="I19" s="22"/>
    </row>
    <row r="20" spans="1:11" ht="22.5" customHeight="1" thickBot="1">
      <c r="A20" s="23" t="s">
        <v>147</v>
      </c>
      <c r="B20" s="23" t="s">
        <v>146</v>
      </c>
      <c r="C20" s="23"/>
      <c r="D20" s="24" t="s">
        <v>74</v>
      </c>
      <c r="E20" s="23"/>
      <c r="F20" s="23"/>
      <c r="G20" s="23"/>
      <c r="H20" s="23"/>
      <c r="I20" s="23"/>
    </row>
    <row r="21" spans="1:11" ht="12" customHeight="1">
      <c r="A21" s="112" t="s">
        <v>75</v>
      </c>
      <c r="B21" s="114" t="s">
        <v>65</v>
      </c>
      <c r="C21" s="115"/>
      <c r="D21" s="115"/>
      <c r="E21" s="116" t="s">
        <v>76</v>
      </c>
      <c r="F21" s="118" t="s">
        <v>75</v>
      </c>
      <c r="G21" s="114" t="s">
        <v>65</v>
      </c>
      <c r="H21" s="115"/>
      <c r="I21" s="131" t="s">
        <v>76</v>
      </c>
    </row>
    <row r="22" spans="1:11" ht="24.95" customHeight="1">
      <c r="A22" s="113"/>
      <c r="B22" s="133" t="s">
        <v>77</v>
      </c>
      <c r="C22" s="134"/>
      <c r="D22" s="134"/>
      <c r="E22" s="117"/>
      <c r="F22" s="119"/>
      <c r="G22" s="133" t="s">
        <v>78</v>
      </c>
      <c r="H22" s="134"/>
      <c r="I22" s="132"/>
    </row>
    <row r="23" spans="1:11" ht="12" customHeight="1">
      <c r="A23" s="120">
        <v>1</v>
      </c>
      <c r="B23" s="135">
        <f>登録フォーム☆このシートにのみ打ち込む!B33</f>
        <v>0</v>
      </c>
      <c r="C23" s="136"/>
      <c r="D23" s="136"/>
      <c r="E23" s="124">
        <f>登録フォーム☆このシートにのみ打ち込む!B34</f>
        <v>0</v>
      </c>
      <c r="F23" s="126">
        <v>5</v>
      </c>
      <c r="G23" s="102">
        <f>登録フォーム☆このシートにのみ打ち込む!B49</f>
        <v>0</v>
      </c>
      <c r="H23" s="103"/>
      <c r="I23" s="104">
        <f>登録フォーム☆このシートにのみ打ち込む!B50</f>
        <v>0</v>
      </c>
    </row>
    <row r="24" spans="1:11" ht="24.95" customHeight="1">
      <c r="A24" s="121"/>
      <c r="B24" s="106">
        <f>登録フォーム☆このシートにのみ打ち込む!B32</f>
        <v>0</v>
      </c>
      <c r="C24" s="107"/>
      <c r="D24" s="107"/>
      <c r="E24" s="125"/>
      <c r="F24" s="128"/>
      <c r="G24" s="106">
        <f>登録フォーム☆このシートにのみ打ち込む!B48</f>
        <v>0</v>
      </c>
      <c r="H24" s="107"/>
      <c r="I24" s="110"/>
    </row>
    <row r="25" spans="1:11" ht="12" customHeight="1">
      <c r="A25" s="120">
        <v>2</v>
      </c>
      <c r="B25" s="122">
        <f>登録フォーム☆このシートにのみ打ち込む!B37</f>
        <v>0</v>
      </c>
      <c r="C25" s="123"/>
      <c r="D25" s="123"/>
      <c r="E25" s="124">
        <f>登録フォーム☆このシートにのみ打ち込む!B38</f>
        <v>0</v>
      </c>
      <c r="F25" s="126">
        <v>6</v>
      </c>
      <c r="G25" s="102">
        <f>登録フォーム☆このシートにのみ打ち込む!B53</f>
        <v>0</v>
      </c>
      <c r="H25" s="103"/>
      <c r="I25" s="104">
        <f>登録フォーム☆このシートにのみ打ち込む!B54</f>
        <v>0</v>
      </c>
    </row>
    <row r="26" spans="1:11" ht="24.95" customHeight="1">
      <c r="A26" s="121"/>
      <c r="B26" s="106">
        <f>登録フォーム☆このシートにのみ打ち込む!B36</f>
        <v>0</v>
      </c>
      <c r="C26" s="107"/>
      <c r="D26" s="107"/>
      <c r="E26" s="125"/>
      <c r="F26" s="128"/>
      <c r="G26" s="106">
        <f>登録フォーム☆このシートにのみ打ち込む!B52</f>
        <v>0</v>
      </c>
      <c r="H26" s="107"/>
      <c r="I26" s="110"/>
    </row>
    <row r="27" spans="1:11" ht="12" customHeight="1">
      <c r="A27" s="120">
        <v>3</v>
      </c>
      <c r="B27" s="122">
        <f>登録フォーム☆このシートにのみ打ち込む!B41</f>
        <v>0</v>
      </c>
      <c r="C27" s="123"/>
      <c r="D27" s="123"/>
      <c r="E27" s="124">
        <f>登録フォーム☆このシートにのみ打ち込む!B42</f>
        <v>0</v>
      </c>
      <c r="F27" s="126">
        <v>7</v>
      </c>
      <c r="G27" s="102">
        <f>登録フォーム☆このシートにのみ打ち込む!B57</f>
        <v>0</v>
      </c>
      <c r="H27" s="103"/>
      <c r="I27" s="104">
        <f>登録フォーム☆このシートにのみ打ち込む!B58</f>
        <v>0</v>
      </c>
    </row>
    <row r="28" spans="1:11" ht="24.95" customHeight="1" thickBot="1">
      <c r="A28" s="121"/>
      <c r="B28" s="106">
        <f>登録フォーム☆このシートにのみ打ち込む!B40</f>
        <v>0</v>
      </c>
      <c r="C28" s="107"/>
      <c r="D28" s="107"/>
      <c r="E28" s="125"/>
      <c r="F28" s="127"/>
      <c r="G28" s="108">
        <f>登録フォーム☆このシートにのみ打ち込む!B56</f>
        <v>0</v>
      </c>
      <c r="H28" s="109"/>
      <c r="I28" s="105"/>
    </row>
    <row r="29" spans="1:11" ht="12" customHeight="1">
      <c r="A29" s="120">
        <v>4</v>
      </c>
      <c r="B29" s="122">
        <f>登録フォーム☆このシートにのみ打ち込む!B45</f>
        <v>0</v>
      </c>
      <c r="C29" s="123"/>
      <c r="D29" s="123"/>
      <c r="E29" s="104">
        <f>登録フォーム☆このシートにのみ打ち込む!B46</f>
        <v>0</v>
      </c>
      <c r="F29" s="14"/>
      <c r="G29" s="14"/>
      <c r="H29" s="25"/>
      <c r="I29" s="130"/>
    </row>
    <row r="30" spans="1:11" ht="24.95" customHeight="1" thickBot="1">
      <c r="A30" s="129"/>
      <c r="B30" s="108">
        <f>登録フォーム☆このシートにのみ打ち込む!B44</f>
        <v>0</v>
      </c>
      <c r="C30" s="109"/>
      <c r="D30" s="109"/>
      <c r="E30" s="105"/>
      <c r="H30" s="27"/>
      <c r="I30" s="130"/>
    </row>
    <row r="31" spans="1:11" ht="24.95" customHeight="1">
      <c r="B31" s="96" t="s">
        <v>169</v>
      </c>
      <c r="C31" s="96"/>
      <c r="D31" s="96"/>
      <c r="E31" s="96"/>
      <c r="F31" s="96"/>
      <c r="G31" s="96"/>
      <c r="H31" s="96"/>
      <c r="I31" s="96"/>
      <c r="J31" s="82"/>
      <c r="K31" s="82"/>
    </row>
    <row r="32" spans="1:11" ht="24.95" customHeight="1">
      <c r="B32" s="96"/>
      <c r="C32" s="96"/>
      <c r="D32" s="96"/>
      <c r="E32" s="96"/>
      <c r="F32" s="96"/>
      <c r="G32" s="96"/>
      <c r="H32" s="96"/>
      <c r="I32" s="96"/>
    </row>
    <row r="33" spans="1:9">
      <c r="B33" s="28" t="s">
        <v>149</v>
      </c>
      <c r="C33" s="28" t="str">
        <f>登録フォーム☆このシートにのみ打ち込む!B16&amp;"  月"</f>
        <v xml:space="preserve">  月</v>
      </c>
      <c r="D33" s="26" t="str">
        <f>登録フォーム☆このシートにのみ打ち込む!D16&amp;"  日"</f>
        <v xml:space="preserve">  日</v>
      </c>
    </row>
    <row r="34" spans="1:9" ht="34.5" customHeight="1">
      <c r="A34" s="23"/>
      <c r="B34" s="98">
        <f>+C4</f>
        <v>0</v>
      </c>
      <c r="C34" s="98"/>
      <c r="D34" s="98"/>
      <c r="E34" s="98"/>
      <c r="F34" s="97" t="s">
        <v>170</v>
      </c>
      <c r="G34" s="97"/>
      <c r="H34" s="99">
        <f>登録フォーム☆このシートにのみ打ち込む!B15</f>
        <v>0</v>
      </c>
      <c r="I34" s="99"/>
    </row>
  </sheetData>
  <protectedRanges>
    <protectedRange sqref="F34 A33 A34:D34 H34:I34 C33:I33" name="範囲1_1"/>
    <protectedRange sqref="B33" name="範囲1_1_1_1"/>
  </protectedRanges>
  <mergeCells count="73">
    <mergeCell ref="A3:B3"/>
    <mergeCell ref="C3:I3"/>
    <mergeCell ref="A1:I1"/>
    <mergeCell ref="F2:G2"/>
    <mergeCell ref="H2:I2"/>
    <mergeCell ref="C2:D2"/>
    <mergeCell ref="A4:B4"/>
    <mergeCell ref="C4:I4"/>
    <mergeCell ref="A5:B7"/>
    <mergeCell ref="E5:G5"/>
    <mergeCell ref="H5:I5"/>
    <mergeCell ref="C6:I6"/>
    <mergeCell ref="D7:F7"/>
    <mergeCell ref="H7:I7"/>
    <mergeCell ref="C15:I15"/>
    <mergeCell ref="A15:B15"/>
    <mergeCell ref="A16:B17"/>
    <mergeCell ref="A9:B9"/>
    <mergeCell ref="C9:I9"/>
    <mergeCell ref="A10:B11"/>
    <mergeCell ref="C10:I10"/>
    <mergeCell ref="H11:I11"/>
    <mergeCell ref="E11:G11"/>
    <mergeCell ref="A12:B12"/>
    <mergeCell ref="D12:E12"/>
    <mergeCell ref="F12:G12"/>
    <mergeCell ref="H12:I12"/>
    <mergeCell ref="B13:I13"/>
    <mergeCell ref="C16:I16"/>
    <mergeCell ref="E17:G17"/>
    <mergeCell ref="G26:H26"/>
    <mergeCell ref="I21:I22"/>
    <mergeCell ref="B22:D22"/>
    <mergeCell ref="G22:H22"/>
    <mergeCell ref="A23:A24"/>
    <mergeCell ref="B23:D23"/>
    <mergeCell ref="E23:E24"/>
    <mergeCell ref="F23:F24"/>
    <mergeCell ref="I23:I24"/>
    <mergeCell ref="B24:D24"/>
    <mergeCell ref="G24:H24"/>
    <mergeCell ref="G21:H21"/>
    <mergeCell ref="G25:H25"/>
    <mergeCell ref="A29:A30"/>
    <mergeCell ref="B29:D29"/>
    <mergeCell ref="E29:E30"/>
    <mergeCell ref="I29:I30"/>
    <mergeCell ref="B30:D30"/>
    <mergeCell ref="A27:A28"/>
    <mergeCell ref="B27:D27"/>
    <mergeCell ref="E27:E28"/>
    <mergeCell ref="F27:F28"/>
    <mergeCell ref="A25:A26"/>
    <mergeCell ref="B25:D25"/>
    <mergeCell ref="E25:E26"/>
    <mergeCell ref="F25:F26"/>
    <mergeCell ref="B26:D26"/>
    <mergeCell ref="B31:I32"/>
    <mergeCell ref="F34:G34"/>
    <mergeCell ref="B34:E34"/>
    <mergeCell ref="H34:I34"/>
    <mergeCell ref="H17:I17"/>
    <mergeCell ref="G27:H27"/>
    <mergeCell ref="G23:H23"/>
    <mergeCell ref="I27:I28"/>
    <mergeCell ref="B28:D28"/>
    <mergeCell ref="G28:H28"/>
    <mergeCell ref="I25:I26"/>
    <mergeCell ref="A18:I18"/>
    <mergeCell ref="A21:A22"/>
    <mergeCell ref="B21:D21"/>
    <mergeCell ref="E21:E22"/>
    <mergeCell ref="F21:F22"/>
  </mergeCells>
  <phoneticPr fontId="3"/>
  <conditionalFormatting sqref="C15:I16 C17 E17 H17">
    <cfRule type="cellIs" dxfId="14" priority="2" operator="equal">
      <formula>0</formula>
    </cfRule>
  </conditionalFormatting>
  <conditionalFormatting sqref="E11">
    <cfRule type="cellIs" dxfId="13" priority="1" operator="equal">
      <formula>0</formula>
    </cfRule>
  </conditionalFormatting>
  <conditionalFormatting sqref="H2 C3:I4 D5:E5 H5 C6:I6 D7:F7 H7 D12 G23:I28 B23:E30">
    <cfRule type="cellIs" dxfId="12" priority="3" operator="equal">
      <formula>0</formula>
    </cfRule>
  </conditionalFormatting>
  <conditionalFormatting sqref="J2 C9:I10 C11 H11">
    <cfRule type="cellIs" dxfId="11" priority="4" operator="equal">
      <formula>0</formula>
    </cfRule>
  </conditionalFormatting>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L62"/>
  <sheetViews>
    <sheetView view="pageBreakPreview" topLeftCell="A11" zoomScale="145" zoomScaleNormal="145" zoomScaleSheetLayoutView="145" workbookViewId="0">
      <selection activeCell="M18" sqref="M18"/>
    </sheetView>
  </sheetViews>
  <sheetFormatPr defaultColWidth="7.875" defaultRowHeight="18.75"/>
  <cols>
    <col min="1" max="1" width="6.5" style="11" customWidth="1"/>
    <col min="2" max="2" width="9.125" style="11" bestFit="1" customWidth="1"/>
    <col min="3" max="3" width="9.25" style="11" customWidth="1"/>
    <col min="4" max="4" width="10.75" style="11" customWidth="1"/>
    <col min="5" max="6" width="5.75" style="11" customWidth="1"/>
    <col min="7" max="8" width="3.375" style="11" customWidth="1"/>
    <col min="9" max="9" width="7.875" style="11" customWidth="1"/>
    <col min="10" max="10" width="16.125" style="11" customWidth="1"/>
    <col min="11" max="11" width="3.375" style="11" customWidth="1"/>
    <col min="12" max="12" width="5.75" style="11" customWidth="1"/>
    <col min="13" max="16384" width="7.875" style="11"/>
  </cols>
  <sheetData>
    <row r="1" spans="1:12" ht="21" customHeight="1" thickBot="1">
      <c r="A1" s="180" t="s">
        <v>138</v>
      </c>
      <c r="B1" s="180"/>
      <c r="C1" s="180"/>
      <c r="D1" s="180"/>
      <c r="E1" s="180"/>
      <c r="F1" s="180"/>
      <c r="G1" s="180"/>
      <c r="H1" s="180"/>
      <c r="I1" s="180"/>
      <c r="J1" s="180"/>
      <c r="K1" s="180"/>
      <c r="L1" s="180"/>
    </row>
    <row r="2" spans="1:12" ht="18.75" customHeight="1" thickBot="1">
      <c r="A2" s="75" t="str">
        <f>登録フォーム☆このシートにのみ打ち込む!B4&amp;"個人戦"</f>
        <v>個人戦</v>
      </c>
      <c r="B2" s="75"/>
      <c r="C2" s="75"/>
      <c r="D2" s="75"/>
      <c r="E2" s="65"/>
      <c r="F2" s="181" t="s">
        <v>139</v>
      </c>
      <c r="G2" s="267"/>
      <c r="H2" s="182"/>
      <c r="I2" s="183">
        <f>登録フォーム☆このシートにのみ打ち込む!B5</f>
        <v>0</v>
      </c>
      <c r="J2" s="261"/>
      <c r="K2" s="261"/>
      <c r="L2" s="184"/>
    </row>
    <row r="3" spans="1:12" ht="13.9" customHeight="1">
      <c r="A3" s="249" t="s">
        <v>80</v>
      </c>
      <c r="B3" s="250"/>
      <c r="C3" s="251">
        <f>登録フォーム☆このシートにのみ打ち込む!B7</f>
        <v>0</v>
      </c>
      <c r="D3" s="252"/>
      <c r="E3" s="252"/>
      <c r="F3" s="253"/>
      <c r="G3" s="253"/>
      <c r="H3" s="253"/>
      <c r="I3" s="253"/>
      <c r="J3" s="253"/>
      <c r="K3" s="253"/>
      <c r="L3" s="254"/>
    </row>
    <row r="4" spans="1:12" ht="24">
      <c r="A4" s="158" t="s">
        <v>66</v>
      </c>
      <c r="B4" s="159"/>
      <c r="C4" s="204">
        <f>登録フォーム☆このシートにのみ打ち込む!B6</f>
        <v>0</v>
      </c>
      <c r="D4" s="99"/>
      <c r="E4" s="99"/>
      <c r="F4" s="99"/>
      <c r="G4" s="99"/>
      <c r="H4" s="99"/>
      <c r="I4" s="99"/>
      <c r="J4" s="99"/>
      <c r="K4" s="99"/>
      <c r="L4" s="202"/>
    </row>
    <row r="5" spans="1:12">
      <c r="A5" s="256" t="s">
        <v>67</v>
      </c>
      <c r="B5" s="257"/>
      <c r="C5" s="29" t="s">
        <v>68</v>
      </c>
      <c r="D5" s="260">
        <f>登録フォーム☆このシートにのみ打ち込む!B11</f>
        <v>0</v>
      </c>
      <c r="E5" s="260"/>
      <c r="F5" s="260"/>
      <c r="G5" s="260"/>
      <c r="H5" s="260"/>
      <c r="I5" s="260"/>
      <c r="J5" s="260"/>
      <c r="K5" s="260"/>
      <c r="L5" s="262"/>
    </row>
    <row r="6" spans="1:12" ht="19.5">
      <c r="A6" s="142"/>
      <c r="B6" s="143"/>
      <c r="C6" s="263" t="str">
        <f>登録フォーム☆このシートにのみ打ち込む!B5&amp;登録フォーム☆このシートにのみ打ち込む!B12</f>
        <v/>
      </c>
      <c r="D6" s="97"/>
      <c r="E6" s="97"/>
      <c r="F6" s="97"/>
      <c r="G6" s="97"/>
      <c r="H6" s="97"/>
      <c r="I6" s="97"/>
      <c r="J6" s="97"/>
      <c r="K6" s="97"/>
      <c r="L6" s="264"/>
    </row>
    <row r="7" spans="1:12" ht="19.5" thickBot="1">
      <c r="A7" s="258"/>
      <c r="B7" s="259"/>
      <c r="C7" s="17" t="s">
        <v>69</v>
      </c>
      <c r="D7" s="219">
        <f>登録フォーム☆このシートにのみ打ち込む!B13</f>
        <v>0</v>
      </c>
      <c r="E7" s="219"/>
      <c r="F7" s="219"/>
      <c r="G7" s="173" t="s">
        <v>70</v>
      </c>
      <c r="H7" s="173"/>
      <c r="I7" s="219">
        <f>登録フォーム☆このシートにのみ打ち込む!B14</f>
        <v>0</v>
      </c>
      <c r="J7" s="219"/>
      <c r="K7" s="219"/>
      <c r="L7" s="255"/>
    </row>
    <row r="8" spans="1:12" ht="19.5" thickBot="1">
      <c r="A8" s="19"/>
      <c r="B8" s="19"/>
    </row>
    <row r="9" spans="1:12" ht="13.9" customHeight="1">
      <c r="A9" s="140" t="s">
        <v>65</v>
      </c>
      <c r="B9" s="141"/>
      <c r="C9" s="137">
        <f>登録フォーム☆このシートにのみ打ち込む!K20</f>
        <v>0</v>
      </c>
      <c r="D9" s="138"/>
      <c r="E9" s="138"/>
      <c r="F9" s="138"/>
      <c r="G9" s="138"/>
      <c r="H9" s="138"/>
      <c r="I9" s="138"/>
      <c r="J9" s="138"/>
      <c r="K9" s="138"/>
      <c r="L9" s="139"/>
    </row>
    <row r="10" spans="1:12" ht="25.5">
      <c r="A10" s="142" t="s">
        <v>71</v>
      </c>
      <c r="B10" s="143"/>
      <c r="C10" s="220">
        <f>登録フォーム☆このシートにのみ打ち込む!K19</f>
        <v>0</v>
      </c>
      <c r="D10" s="180"/>
      <c r="E10" s="180"/>
      <c r="F10" s="180"/>
      <c r="G10" s="180"/>
      <c r="H10" s="180"/>
      <c r="I10" s="180"/>
      <c r="J10" s="180"/>
      <c r="K10" s="180"/>
      <c r="L10" s="221"/>
    </row>
    <row r="11" spans="1:12" ht="24">
      <c r="A11" s="144"/>
      <c r="B11" s="145"/>
      <c r="C11" s="68" t="s">
        <v>58</v>
      </c>
      <c r="D11" s="222">
        <f>登録フォーム☆このシートにのみ打ち込む!K21</f>
        <v>0</v>
      </c>
      <c r="E11" s="222"/>
      <c r="F11" s="222"/>
      <c r="G11" s="223" t="s">
        <v>143</v>
      </c>
      <c r="H11" s="223"/>
      <c r="I11" s="223"/>
      <c r="J11" s="224" t="str">
        <f>登録フォーム☆このシートにのみ打ち込む!L22</f>
        <v>　</v>
      </c>
      <c r="K11" s="224"/>
      <c r="L11" s="225"/>
    </row>
    <row r="12" spans="1:12" ht="19.5" thickBot="1">
      <c r="A12" s="151" t="s">
        <v>72</v>
      </c>
      <c r="B12" s="152"/>
      <c r="C12" s="18" t="s">
        <v>69</v>
      </c>
      <c r="D12" s="219">
        <f>登録フォーム☆このシートにのみ打ち込む!K23</f>
        <v>0</v>
      </c>
      <c r="E12" s="219"/>
      <c r="F12" s="173" t="s">
        <v>73</v>
      </c>
      <c r="G12" s="173"/>
      <c r="H12" s="226">
        <f>登録フォーム☆このシートにのみ打ち込む!K24</f>
        <v>0</v>
      </c>
      <c r="I12" s="226"/>
      <c r="J12" s="226"/>
      <c r="K12" s="226"/>
      <c r="L12" s="227"/>
    </row>
    <row r="13" spans="1:12" ht="15.6" customHeight="1">
      <c r="B13" s="228" t="s">
        <v>150</v>
      </c>
      <c r="C13" s="228"/>
      <c r="D13" s="228"/>
      <c r="E13" s="228"/>
      <c r="F13" s="228"/>
      <c r="G13" s="228"/>
      <c r="H13" s="228"/>
      <c r="I13" s="228"/>
      <c r="J13" s="228"/>
      <c r="K13" s="228"/>
      <c r="L13" s="72"/>
    </row>
    <row r="14" spans="1:12" ht="15.6" customHeight="1">
      <c r="B14" s="235" t="s">
        <v>151</v>
      </c>
      <c r="C14" s="235"/>
      <c r="D14" s="235"/>
      <c r="E14" s="235"/>
      <c r="F14" s="235"/>
      <c r="G14" s="235"/>
      <c r="H14" s="235"/>
      <c r="I14" s="235"/>
      <c r="J14" s="235"/>
      <c r="K14" s="235"/>
      <c r="L14" s="236"/>
    </row>
    <row r="15" spans="1:12" ht="6.6" customHeight="1" thickBot="1">
      <c r="A15" s="31"/>
      <c r="D15" s="32"/>
      <c r="E15" s="33"/>
      <c r="F15" s="33"/>
      <c r="G15" s="33"/>
      <c r="H15" s="33"/>
      <c r="I15" s="33"/>
      <c r="J15" s="33"/>
      <c r="K15" s="33"/>
      <c r="L15" s="33"/>
    </row>
    <row r="16" spans="1:12" ht="13.9" customHeight="1">
      <c r="A16" s="140" t="s">
        <v>65</v>
      </c>
      <c r="B16" s="141"/>
      <c r="C16" s="137">
        <f>登録フォーム☆このシートにのみ打ち込む!K27</f>
        <v>0</v>
      </c>
      <c r="D16" s="138"/>
      <c r="E16" s="138"/>
      <c r="F16" s="138"/>
      <c r="G16" s="138"/>
      <c r="H16" s="138"/>
      <c r="I16" s="138"/>
      <c r="J16" s="138"/>
      <c r="K16" s="138"/>
      <c r="L16" s="139"/>
    </row>
    <row r="17" spans="1:12" ht="25.5">
      <c r="A17" s="142" t="s">
        <v>142</v>
      </c>
      <c r="B17" s="143"/>
      <c r="C17" s="146">
        <f>登録フォーム☆このシートにのみ打ち込む!K26</f>
        <v>0</v>
      </c>
      <c r="D17" s="147"/>
      <c r="E17" s="147"/>
      <c r="F17" s="147"/>
      <c r="G17" s="147"/>
      <c r="H17" s="147"/>
      <c r="I17" s="147"/>
      <c r="J17" s="147"/>
      <c r="K17" s="147"/>
      <c r="L17" s="148"/>
    </row>
    <row r="18" spans="1:12" ht="24.6" customHeight="1">
      <c r="A18" s="144"/>
      <c r="B18" s="145"/>
      <c r="C18" s="68" t="s">
        <v>58</v>
      </c>
      <c r="D18" s="214">
        <f>登録フォーム☆このシートにのみ打ち込む!L28</f>
        <v>0</v>
      </c>
      <c r="E18" s="238"/>
      <c r="F18" s="159"/>
      <c r="G18" s="229" t="s">
        <v>143</v>
      </c>
      <c r="H18" s="230"/>
      <c r="I18" s="231"/>
      <c r="J18" s="232" t="str">
        <f>登録フォーム☆このシートにのみ打ち込む!L22</f>
        <v>　</v>
      </c>
      <c r="K18" s="233"/>
      <c r="L18" s="234"/>
    </row>
    <row r="19" spans="1:12" ht="15.75" customHeight="1">
      <c r="A19" s="218" t="s">
        <v>81</v>
      </c>
      <c r="B19" s="218"/>
      <c r="C19" s="218"/>
      <c r="D19" s="218"/>
      <c r="E19" s="218"/>
      <c r="F19" s="218"/>
      <c r="G19" s="218"/>
      <c r="H19" s="218"/>
      <c r="I19" s="218"/>
      <c r="J19" s="218"/>
      <c r="K19" s="218"/>
      <c r="L19" s="218"/>
    </row>
    <row r="20" spans="1:12" ht="7.15" customHeight="1"/>
    <row r="21" spans="1:12" ht="19.5">
      <c r="A21" s="74">
        <f>登録フォーム☆このシートにのみ打ち込む!B4</f>
        <v>0</v>
      </c>
      <c r="B21" s="217" t="s">
        <v>153</v>
      </c>
      <c r="C21" s="217"/>
      <c r="D21" s="217"/>
    </row>
    <row r="22" spans="1:12" ht="16.899999999999999" customHeight="1" thickBot="1">
      <c r="A22" s="198" t="s">
        <v>155</v>
      </c>
      <c r="B22" s="198"/>
      <c r="C22" s="198"/>
      <c r="D22" s="198"/>
      <c r="E22" s="198"/>
      <c r="F22" s="69"/>
      <c r="G22" s="198" t="s">
        <v>156</v>
      </c>
      <c r="H22" s="198"/>
      <c r="I22" s="198"/>
      <c r="J22" s="198"/>
      <c r="K22" s="198"/>
      <c r="L22" s="69"/>
    </row>
    <row r="23" spans="1:12" ht="12" customHeight="1">
      <c r="A23" s="112" t="s">
        <v>75</v>
      </c>
      <c r="B23" s="244" t="s">
        <v>65</v>
      </c>
      <c r="C23" s="244"/>
      <c r="D23" s="245"/>
      <c r="E23" s="131" t="s">
        <v>76</v>
      </c>
      <c r="F23" s="71"/>
      <c r="G23" s="112" t="s">
        <v>75</v>
      </c>
      <c r="H23" s="245" t="s">
        <v>82</v>
      </c>
      <c r="I23" s="246"/>
      <c r="J23" s="246"/>
      <c r="K23" s="247"/>
      <c r="L23" s="131" t="s">
        <v>76</v>
      </c>
    </row>
    <row r="24" spans="1:12" ht="18" customHeight="1">
      <c r="A24" s="113"/>
      <c r="B24" s="213" t="s">
        <v>77</v>
      </c>
      <c r="C24" s="213"/>
      <c r="D24" s="214"/>
      <c r="E24" s="132"/>
      <c r="F24" s="71"/>
      <c r="G24" s="113"/>
      <c r="H24" s="214" t="s">
        <v>77</v>
      </c>
      <c r="I24" s="238"/>
      <c r="J24" s="238"/>
      <c r="K24" s="248"/>
      <c r="L24" s="132"/>
    </row>
    <row r="25" spans="1:12" ht="12" customHeight="1">
      <c r="A25" s="120">
        <v>1</v>
      </c>
      <c r="B25" s="186">
        <f>登録フォーム☆このシートにのみ打ち込む!K33</f>
        <v>0</v>
      </c>
      <c r="C25" s="186"/>
      <c r="D25" s="187"/>
      <c r="E25" s="239">
        <f>登録フォーム☆このシートにのみ打ち込む!K34</f>
        <v>0</v>
      </c>
      <c r="F25" s="71"/>
      <c r="G25" s="120">
        <v>1</v>
      </c>
      <c r="H25" s="269">
        <f>登録フォーム☆このシートにのみ打ち込む!R33</f>
        <v>0</v>
      </c>
      <c r="I25" s="200"/>
      <c r="J25" s="200"/>
      <c r="K25" s="270"/>
      <c r="L25" s="239">
        <f>登録フォーム☆このシートにのみ打ち込む!R34</f>
        <v>0</v>
      </c>
    </row>
    <row r="26" spans="1:12" ht="16.899999999999999" customHeight="1">
      <c r="A26" s="121"/>
      <c r="B26" s="203">
        <f>登録フォーム☆このシートにのみ打ち込む!K32</f>
        <v>0</v>
      </c>
      <c r="C26" s="203"/>
      <c r="D26" s="204"/>
      <c r="E26" s="240"/>
      <c r="F26" s="71"/>
      <c r="G26" s="121"/>
      <c r="H26" s="271">
        <f>登録フォーム☆このシートにのみ打ち込む!R32</f>
        <v>0</v>
      </c>
      <c r="I26" s="99"/>
      <c r="J26" s="99"/>
      <c r="K26" s="272"/>
      <c r="L26" s="240"/>
    </row>
    <row r="27" spans="1:12" ht="12" customHeight="1">
      <c r="A27" s="120">
        <v>2</v>
      </c>
      <c r="B27" s="186">
        <f>登録フォーム☆このシートにのみ打ち込む!K37</f>
        <v>0</v>
      </c>
      <c r="C27" s="186"/>
      <c r="D27" s="187"/>
      <c r="E27" s="239">
        <f>登録フォーム☆このシートにのみ打ち込む!K38</f>
        <v>0</v>
      </c>
      <c r="F27" s="71"/>
      <c r="G27" s="120">
        <v>2</v>
      </c>
      <c r="H27" s="269">
        <f>登録フォーム☆このシートにのみ打ち込む!R37</f>
        <v>0</v>
      </c>
      <c r="I27" s="200"/>
      <c r="J27" s="200"/>
      <c r="K27" s="270"/>
      <c r="L27" s="239">
        <f>登録フォーム☆このシートにのみ打ち込む!R38</f>
        <v>0</v>
      </c>
    </row>
    <row r="28" spans="1:12" ht="16.899999999999999" customHeight="1">
      <c r="A28" s="121"/>
      <c r="B28" s="203">
        <f>登録フォーム☆このシートにのみ打ち込む!K36</f>
        <v>0</v>
      </c>
      <c r="C28" s="203"/>
      <c r="D28" s="204"/>
      <c r="E28" s="240"/>
      <c r="F28" s="71"/>
      <c r="G28" s="121"/>
      <c r="H28" s="271">
        <f>登録フォーム☆このシートにのみ打ち込む!R36</f>
        <v>0</v>
      </c>
      <c r="I28" s="99"/>
      <c r="J28" s="99"/>
      <c r="K28" s="272"/>
      <c r="L28" s="240"/>
    </row>
    <row r="29" spans="1:12" ht="12" customHeight="1">
      <c r="A29" s="268">
        <v>3</v>
      </c>
      <c r="B29" s="241">
        <f>登録フォーム☆このシートにのみ打ち込む!K41</f>
        <v>0</v>
      </c>
      <c r="C29" s="241"/>
      <c r="D29" s="190"/>
      <c r="E29" s="242">
        <f>登録フォーム☆このシートにのみ打ち込む!K42</f>
        <v>0</v>
      </c>
      <c r="F29" s="71"/>
      <c r="G29" s="268">
        <v>3</v>
      </c>
      <c r="H29" s="273">
        <f>登録フォーム☆このシートにのみ打ち込む!R41</f>
        <v>0</v>
      </c>
      <c r="I29" s="178"/>
      <c r="J29" s="178"/>
      <c r="K29" s="274"/>
      <c r="L29" s="242">
        <f>登録フォーム☆このシートにのみ打ち込む!R42</f>
        <v>0</v>
      </c>
    </row>
    <row r="30" spans="1:12" ht="16.899999999999999" customHeight="1">
      <c r="A30" s="121"/>
      <c r="B30" s="203">
        <f>登録フォーム☆このシートにのみ打ち込む!K40</f>
        <v>0</v>
      </c>
      <c r="C30" s="203"/>
      <c r="D30" s="204"/>
      <c r="E30" s="240"/>
      <c r="F30" s="71"/>
      <c r="G30" s="121"/>
      <c r="H30" s="271">
        <f>登録フォーム☆このシートにのみ打ち込む!R40</f>
        <v>0</v>
      </c>
      <c r="I30" s="99"/>
      <c r="J30" s="99"/>
      <c r="K30" s="272"/>
      <c r="L30" s="240"/>
    </row>
    <row r="31" spans="1:12" ht="12" customHeight="1">
      <c r="A31" s="120">
        <v>4</v>
      </c>
      <c r="B31" s="186">
        <f>登録フォーム☆このシートにのみ打ち込む!K45</f>
        <v>0</v>
      </c>
      <c r="C31" s="186"/>
      <c r="D31" s="187"/>
      <c r="E31" s="239">
        <f>登録フォーム☆このシートにのみ打ち込む!K46</f>
        <v>0</v>
      </c>
      <c r="F31" s="71"/>
      <c r="G31" s="120">
        <v>4</v>
      </c>
      <c r="H31" s="269">
        <f>登録フォーム☆このシートにのみ打ち込む!R45</f>
        <v>0</v>
      </c>
      <c r="I31" s="200"/>
      <c r="J31" s="200"/>
      <c r="K31" s="270"/>
      <c r="L31" s="239">
        <f>登録フォーム☆このシートにのみ打ち込む!R46</f>
        <v>0</v>
      </c>
    </row>
    <row r="32" spans="1:12" ht="16.899999999999999" customHeight="1" thickBot="1">
      <c r="A32" s="129"/>
      <c r="B32" s="194">
        <f>登録フォーム☆このシートにのみ打ち込む!K44</f>
        <v>0</v>
      </c>
      <c r="C32" s="194"/>
      <c r="D32" s="195"/>
      <c r="E32" s="243"/>
      <c r="F32" s="71"/>
      <c r="G32" s="129"/>
      <c r="H32" s="265">
        <f>登録フォーム☆このシートにのみ打ち込む!R44</f>
        <v>0</v>
      </c>
      <c r="I32" s="196"/>
      <c r="J32" s="196"/>
      <c r="K32" s="266"/>
      <c r="L32" s="243"/>
    </row>
    <row r="33" spans="1:12" ht="6" customHeight="1">
      <c r="A33" s="31"/>
      <c r="B33" s="30"/>
      <c r="C33" s="30"/>
      <c r="D33" s="30"/>
      <c r="E33" s="70"/>
      <c r="F33" s="71"/>
      <c r="H33" s="30"/>
      <c r="I33" s="30"/>
      <c r="J33" s="30"/>
      <c r="K33" s="30"/>
      <c r="L33" s="70"/>
    </row>
    <row r="34" spans="1:12" ht="22.5" customHeight="1">
      <c r="A34" s="74">
        <f>登録フォーム☆このシートにのみ打ち込む!B4</f>
        <v>0</v>
      </c>
      <c r="B34" s="217" t="s">
        <v>154</v>
      </c>
      <c r="C34" s="217"/>
      <c r="D34" s="217"/>
      <c r="E34" s="31"/>
      <c r="F34" s="31"/>
      <c r="G34" s="31"/>
      <c r="H34" s="31"/>
      <c r="I34" s="31"/>
      <c r="J34" s="31"/>
      <c r="K34" s="34"/>
    </row>
    <row r="35" spans="1:12" ht="22.5" customHeight="1" thickBot="1">
      <c r="A35" s="198" t="s">
        <v>157</v>
      </c>
      <c r="B35" s="198"/>
      <c r="C35" s="198"/>
      <c r="D35" s="198"/>
      <c r="E35" s="198"/>
      <c r="F35" s="69"/>
    </row>
    <row r="36" spans="1:12" ht="12" customHeight="1">
      <c r="A36" s="112" t="s">
        <v>75</v>
      </c>
      <c r="B36" s="206" t="s">
        <v>82</v>
      </c>
      <c r="C36" s="206"/>
      <c r="D36" s="207"/>
      <c r="E36" s="116" t="s">
        <v>76</v>
      </c>
      <c r="F36" s="118" t="s">
        <v>83</v>
      </c>
      <c r="G36" s="207" t="s">
        <v>82</v>
      </c>
      <c r="H36" s="209"/>
      <c r="I36" s="209"/>
      <c r="J36" s="209"/>
      <c r="K36" s="210"/>
      <c r="L36" s="211" t="s">
        <v>76</v>
      </c>
    </row>
    <row r="37" spans="1:12">
      <c r="A37" s="113"/>
      <c r="B37" s="213" t="s">
        <v>77</v>
      </c>
      <c r="C37" s="213"/>
      <c r="D37" s="214"/>
      <c r="E37" s="117"/>
      <c r="F37" s="208"/>
      <c r="G37" s="215" t="s">
        <v>78</v>
      </c>
      <c r="H37" s="130"/>
      <c r="I37" s="130"/>
      <c r="J37" s="130"/>
      <c r="K37" s="216"/>
      <c r="L37" s="212"/>
    </row>
    <row r="38" spans="1:12" ht="12" customHeight="1">
      <c r="A38" s="120">
        <v>1</v>
      </c>
      <c r="B38" s="186">
        <f>登録フォーム☆このシートにのみ打ち込む!K50</f>
        <v>0</v>
      </c>
      <c r="C38" s="186"/>
      <c r="D38" s="187"/>
      <c r="E38" s="188">
        <f>登録フォーム☆このシートにのみ打ち込む!K51</f>
        <v>0</v>
      </c>
      <c r="F38" s="126" t="s">
        <v>84</v>
      </c>
      <c r="G38" s="187">
        <f>登録フォーム☆このシートにのみ打ち込む!K53</f>
        <v>0</v>
      </c>
      <c r="H38" s="200"/>
      <c r="I38" s="200"/>
      <c r="J38" s="200"/>
      <c r="K38" s="201"/>
      <c r="L38" s="192">
        <f>登録フォーム☆このシートにのみ打ち込む!K54</f>
        <v>0</v>
      </c>
    </row>
    <row r="39" spans="1:12" ht="16.899999999999999" customHeight="1">
      <c r="A39" s="121"/>
      <c r="B39" s="203">
        <f>登録フォーム☆このシートにのみ打ち込む!K49</f>
        <v>0</v>
      </c>
      <c r="C39" s="203"/>
      <c r="D39" s="204"/>
      <c r="E39" s="199"/>
      <c r="F39" s="128"/>
      <c r="G39" s="204">
        <f>登録フォーム☆このシートにのみ打ち込む!K52</f>
        <v>0</v>
      </c>
      <c r="H39" s="99"/>
      <c r="I39" s="99"/>
      <c r="J39" s="99"/>
      <c r="K39" s="205"/>
      <c r="L39" s="202"/>
    </row>
    <row r="40" spans="1:12" ht="12" customHeight="1">
      <c r="A40" s="120">
        <v>2</v>
      </c>
      <c r="B40" s="186">
        <f>登録フォーム☆このシートにのみ打ち込む!K57</f>
        <v>0</v>
      </c>
      <c r="C40" s="186"/>
      <c r="D40" s="187"/>
      <c r="E40" s="188">
        <f>登録フォーム☆このシートにのみ打ち込む!K58</f>
        <v>0</v>
      </c>
      <c r="F40" s="126" t="s">
        <v>84</v>
      </c>
      <c r="G40" s="187">
        <f>登録フォーム☆このシートにのみ打ち込む!K60</f>
        <v>0</v>
      </c>
      <c r="H40" s="200"/>
      <c r="I40" s="200"/>
      <c r="J40" s="200"/>
      <c r="K40" s="201"/>
      <c r="L40" s="192">
        <f>登録フォーム☆このシートにのみ打ち込む!K61</f>
        <v>0</v>
      </c>
    </row>
    <row r="41" spans="1:12" ht="16.899999999999999" customHeight="1">
      <c r="A41" s="121"/>
      <c r="B41" s="203">
        <f>登録フォーム☆このシートにのみ打ち込む!K56</f>
        <v>0</v>
      </c>
      <c r="C41" s="203"/>
      <c r="D41" s="204"/>
      <c r="E41" s="199"/>
      <c r="F41" s="128"/>
      <c r="G41" s="204">
        <f>登録フォーム☆このシートにのみ打ち込む!K59</f>
        <v>0</v>
      </c>
      <c r="H41" s="99"/>
      <c r="I41" s="99"/>
      <c r="J41" s="99"/>
      <c r="K41" s="205"/>
      <c r="L41" s="202"/>
    </row>
    <row r="42" spans="1:12" ht="12" customHeight="1">
      <c r="A42" s="120">
        <v>3</v>
      </c>
      <c r="B42" s="186">
        <f>登録フォーム☆このシートにのみ打ち込む!K64</f>
        <v>0</v>
      </c>
      <c r="C42" s="186"/>
      <c r="D42" s="187"/>
      <c r="E42" s="188">
        <f>登録フォーム☆このシートにのみ打ち込む!K65</f>
        <v>0</v>
      </c>
      <c r="F42" s="126" t="s">
        <v>84</v>
      </c>
      <c r="G42" s="187">
        <f>登録フォーム☆このシートにのみ打ち込む!K67</f>
        <v>0</v>
      </c>
      <c r="H42" s="200"/>
      <c r="I42" s="200"/>
      <c r="J42" s="200"/>
      <c r="K42" s="201"/>
      <c r="L42" s="192">
        <f>登録フォーム☆このシートにのみ打ち込む!K68</f>
        <v>0</v>
      </c>
    </row>
    <row r="43" spans="1:12" ht="16.899999999999999" customHeight="1">
      <c r="A43" s="121"/>
      <c r="B43" s="203">
        <f>登録フォーム☆このシートにのみ打ち込む!K63</f>
        <v>0</v>
      </c>
      <c r="C43" s="203"/>
      <c r="D43" s="204"/>
      <c r="E43" s="199"/>
      <c r="F43" s="128"/>
      <c r="G43" s="204">
        <f>登録フォーム☆このシートにのみ打ち込む!K66</f>
        <v>0</v>
      </c>
      <c r="H43" s="99"/>
      <c r="I43" s="99"/>
      <c r="J43" s="99"/>
      <c r="K43" s="205"/>
      <c r="L43" s="202"/>
    </row>
    <row r="44" spans="1:12" ht="12" customHeight="1">
      <c r="A44" s="120">
        <v>4</v>
      </c>
      <c r="B44" s="186">
        <f>登録フォーム☆このシートにのみ打ち込む!K71</f>
        <v>0</v>
      </c>
      <c r="C44" s="186"/>
      <c r="D44" s="187"/>
      <c r="E44" s="188">
        <f>登録フォーム☆このシートにのみ打ち込む!K72</f>
        <v>0</v>
      </c>
      <c r="F44" s="126" t="s">
        <v>84</v>
      </c>
      <c r="G44" s="190">
        <f>登録フォーム☆このシートにのみ打ち込む!K74</f>
        <v>0</v>
      </c>
      <c r="H44" s="178"/>
      <c r="I44" s="178"/>
      <c r="J44" s="178"/>
      <c r="K44" s="191"/>
      <c r="L44" s="192">
        <f>登録フォーム☆このシートにのみ打ち込む!K75</f>
        <v>0</v>
      </c>
    </row>
    <row r="45" spans="1:12" ht="16.899999999999999" customHeight="1" thickBot="1">
      <c r="A45" s="129"/>
      <c r="B45" s="194">
        <f>登録フォーム☆このシートにのみ打ち込む!K70</f>
        <v>0</v>
      </c>
      <c r="C45" s="194"/>
      <c r="D45" s="195"/>
      <c r="E45" s="189"/>
      <c r="F45" s="127"/>
      <c r="G45" s="195">
        <f>登録フォーム☆このシートにのみ打ち込む!K73</f>
        <v>0</v>
      </c>
      <c r="H45" s="196"/>
      <c r="I45" s="196"/>
      <c r="J45" s="196"/>
      <c r="K45" s="197"/>
      <c r="L45" s="193"/>
    </row>
    <row r="46" spans="1:12" ht="10.9" customHeight="1">
      <c r="A46" s="31"/>
      <c r="B46" s="30"/>
      <c r="C46" s="30"/>
      <c r="D46" s="30"/>
      <c r="E46" s="70"/>
      <c r="F46" s="31"/>
      <c r="G46" s="30"/>
      <c r="H46" s="30"/>
      <c r="I46" s="30"/>
      <c r="J46" s="30"/>
      <c r="K46" s="30"/>
      <c r="L46" s="30"/>
    </row>
    <row r="47" spans="1:12" ht="20.25" customHeight="1" thickBot="1">
      <c r="A47" s="198" t="s">
        <v>158</v>
      </c>
      <c r="B47" s="198"/>
      <c r="C47" s="198"/>
      <c r="D47" s="198"/>
      <c r="E47" s="198"/>
      <c r="F47" s="31"/>
      <c r="G47" s="31"/>
      <c r="H47" s="31"/>
      <c r="I47" s="31"/>
      <c r="J47" s="31"/>
      <c r="K47" s="34"/>
    </row>
    <row r="48" spans="1:12" ht="20.25" customHeight="1">
      <c r="A48" s="112" t="s">
        <v>75</v>
      </c>
      <c r="B48" s="206" t="s">
        <v>82</v>
      </c>
      <c r="C48" s="206"/>
      <c r="D48" s="207"/>
      <c r="E48" s="116" t="s">
        <v>76</v>
      </c>
      <c r="F48" s="118" t="s">
        <v>83</v>
      </c>
      <c r="G48" s="207" t="s">
        <v>82</v>
      </c>
      <c r="H48" s="209"/>
      <c r="I48" s="209"/>
      <c r="J48" s="209"/>
      <c r="K48" s="210"/>
      <c r="L48" s="211" t="s">
        <v>76</v>
      </c>
    </row>
    <row r="49" spans="1:12" ht="20.25" customHeight="1">
      <c r="A49" s="113"/>
      <c r="B49" s="213" t="s">
        <v>77</v>
      </c>
      <c r="C49" s="213"/>
      <c r="D49" s="214"/>
      <c r="E49" s="117"/>
      <c r="F49" s="208"/>
      <c r="G49" s="215" t="s">
        <v>78</v>
      </c>
      <c r="H49" s="130"/>
      <c r="I49" s="130"/>
      <c r="J49" s="130"/>
      <c r="K49" s="216"/>
      <c r="L49" s="212"/>
    </row>
    <row r="50" spans="1:12" ht="12" customHeight="1">
      <c r="A50" s="120">
        <v>1</v>
      </c>
      <c r="B50" s="186">
        <f>登録フォーム☆このシートにのみ打ち込む!R50</f>
        <v>0</v>
      </c>
      <c r="C50" s="186"/>
      <c r="D50" s="187"/>
      <c r="E50" s="188">
        <f>登録フォーム☆このシートにのみ打ち込む!R51</f>
        <v>0</v>
      </c>
      <c r="F50" s="126" t="s">
        <v>84</v>
      </c>
      <c r="G50" s="187">
        <f>登録フォーム☆このシートにのみ打ち込む!R53</f>
        <v>0</v>
      </c>
      <c r="H50" s="200"/>
      <c r="I50" s="200"/>
      <c r="J50" s="200"/>
      <c r="K50" s="201"/>
      <c r="L50" s="192">
        <f>登録フォーム☆このシートにのみ打ち込む!R54</f>
        <v>0</v>
      </c>
    </row>
    <row r="51" spans="1:12" ht="16.899999999999999" customHeight="1">
      <c r="A51" s="121"/>
      <c r="B51" s="203">
        <f>登録フォーム☆このシートにのみ打ち込む!R49</f>
        <v>0</v>
      </c>
      <c r="C51" s="203"/>
      <c r="D51" s="204"/>
      <c r="E51" s="199"/>
      <c r="F51" s="128"/>
      <c r="G51" s="204">
        <f>登録フォーム☆このシートにのみ打ち込む!R52</f>
        <v>0</v>
      </c>
      <c r="H51" s="99"/>
      <c r="I51" s="99"/>
      <c r="J51" s="99"/>
      <c r="K51" s="205"/>
      <c r="L51" s="202"/>
    </row>
    <row r="52" spans="1:12" ht="12" customHeight="1">
      <c r="A52" s="120">
        <v>2</v>
      </c>
      <c r="B52" s="186">
        <f>登録フォーム☆このシートにのみ打ち込む!R57</f>
        <v>0</v>
      </c>
      <c r="C52" s="186"/>
      <c r="D52" s="187"/>
      <c r="E52" s="188">
        <f>登録フォーム☆このシートにのみ打ち込む!R58</f>
        <v>0</v>
      </c>
      <c r="F52" s="126" t="s">
        <v>84</v>
      </c>
      <c r="G52" s="187">
        <f>登録フォーム☆このシートにのみ打ち込む!R60</f>
        <v>0</v>
      </c>
      <c r="H52" s="200"/>
      <c r="I52" s="200"/>
      <c r="J52" s="200"/>
      <c r="K52" s="201"/>
      <c r="L52" s="192">
        <f>登録フォーム☆このシートにのみ打ち込む!R61</f>
        <v>0</v>
      </c>
    </row>
    <row r="53" spans="1:12" ht="20.25" customHeight="1">
      <c r="A53" s="121"/>
      <c r="B53" s="203">
        <f>登録フォーム☆このシートにのみ打ち込む!R56</f>
        <v>0</v>
      </c>
      <c r="C53" s="203"/>
      <c r="D53" s="204"/>
      <c r="E53" s="199"/>
      <c r="F53" s="128"/>
      <c r="G53" s="204">
        <f>登録フォーム☆このシートにのみ打ち込む!R59</f>
        <v>0</v>
      </c>
      <c r="H53" s="99"/>
      <c r="I53" s="99"/>
      <c r="J53" s="99"/>
      <c r="K53" s="205"/>
      <c r="L53" s="202"/>
    </row>
    <row r="54" spans="1:12" ht="12" customHeight="1">
      <c r="A54" s="120">
        <v>3</v>
      </c>
      <c r="B54" s="186">
        <f>登録フォーム☆このシートにのみ打ち込む!R64</f>
        <v>0</v>
      </c>
      <c r="C54" s="186"/>
      <c r="D54" s="187"/>
      <c r="E54" s="188">
        <f>登録フォーム☆このシートにのみ打ち込む!R65</f>
        <v>0</v>
      </c>
      <c r="F54" s="126" t="s">
        <v>84</v>
      </c>
      <c r="G54" s="187">
        <f>登録フォーム☆このシートにのみ打ち込む!R67</f>
        <v>0</v>
      </c>
      <c r="H54" s="200"/>
      <c r="I54" s="200"/>
      <c r="J54" s="200"/>
      <c r="K54" s="201"/>
      <c r="L54" s="192">
        <f>登録フォーム☆このシートにのみ打ち込む!R68</f>
        <v>0</v>
      </c>
    </row>
    <row r="55" spans="1:12" ht="16.899999999999999" customHeight="1">
      <c r="A55" s="121"/>
      <c r="B55" s="203">
        <f>登録フォーム☆このシートにのみ打ち込む!R63</f>
        <v>0</v>
      </c>
      <c r="C55" s="203"/>
      <c r="D55" s="204"/>
      <c r="E55" s="199"/>
      <c r="F55" s="128"/>
      <c r="G55" s="204">
        <f>登録フォーム☆このシートにのみ打ち込む!R66</f>
        <v>0</v>
      </c>
      <c r="H55" s="99"/>
      <c r="I55" s="99"/>
      <c r="J55" s="99"/>
      <c r="K55" s="205"/>
      <c r="L55" s="202"/>
    </row>
    <row r="56" spans="1:12" ht="12" customHeight="1">
      <c r="A56" s="120">
        <v>4</v>
      </c>
      <c r="B56" s="186">
        <f>登録フォーム☆このシートにのみ打ち込む!R71</f>
        <v>0</v>
      </c>
      <c r="C56" s="186"/>
      <c r="D56" s="187"/>
      <c r="E56" s="188">
        <f>登録フォーム☆このシートにのみ打ち込む!R72</f>
        <v>0</v>
      </c>
      <c r="F56" s="126" t="s">
        <v>84</v>
      </c>
      <c r="G56" s="190">
        <f>登録フォーム☆このシートにのみ打ち込む!R74</f>
        <v>0</v>
      </c>
      <c r="H56" s="178"/>
      <c r="I56" s="178"/>
      <c r="J56" s="178"/>
      <c r="K56" s="191"/>
      <c r="L56" s="192">
        <f>登録フォーム☆このシートにのみ打ち込む!R75</f>
        <v>0</v>
      </c>
    </row>
    <row r="57" spans="1:12" ht="16.899999999999999" customHeight="1" thickBot="1">
      <c r="A57" s="129"/>
      <c r="B57" s="194">
        <f>登録フォーム☆このシートにのみ打ち込む!R70</f>
        <v>0</v>
      </c>
      <c r="C57" s="194"/>
      <c r="D57" s="195"/>
      <c r="E57" s="189"/>
      <c r="F57" s="127"/>
      <c r="G57" s="195">
        <f>登録フォーム☆このシートにのみ打ち込む!R73</f>
        <v>0</v>
      </c>
      <c r="H57" s="196"/>
      <c r="I57" s="196"/>
      <c r="J57" s="196"/>
      <c r="K57" s="197"/>
      <c r="L57" s="193"/>
    </row>
    <row r="58" spans="1:12" ht="17.25" customHeight="1">
      <c r="B58" s="96" t="s">
        <v>168</v>
      </c>
      <c r="C58" s="96"/>
      <c r="D58" s="96"/>
      <c r="E58" s="96"/>
      <c r="F58" s="96"/>
      <c r="G58" s="96"/>
      <c r="H58" s="96"/>
      <c r="I58" s="96"/>
      <c r="J58" s="96"/>
      <c r="K58" s="96"/>
    </row>
    <row r="59" spans="1:12" ht="18.600000000000001" customHeight="1">
      <c r="B59" s="96"/>
      <c r="C59" s="96"/>
      <c r="D59" s="96"/>
      <c r="E59" s="96"/>
      <c r="F59" s="96"/>
      <c r="G59" s="96"/>
      <c r="H59" s="96"/>
      <c r="I59" s="96"/>
      <c r="J59" s="96"/>
      <c r="K59" s="96"/>
    </row>
    <row r="60" spans="1:12">
      <c r="B60" s="28" t="s">
        <v>149</v>
      </c>
      <c r="C60" s="28" t="str">
        <f>登録フォーム☆このシートにのみ打ち込む!B16&amp;"  月"</f>
        <v xml:space="preserve">  月</v>
      </c>
      <c r="D60" s="26" t="str">
        <f>登録フォーム☆このシートにのみ打ち込む!D16&amp;"  日"</f>
        <v xml:space="preserve">  日</v>
      </c>
    </row>
    <row r="61" spans="1:12" ht="24">
      <c r="A61" s="23"/>
      <c r="B61" s="35"/>
      <c r="C61" s="35"/>
      <c r="D61" s="35"/>
      <c r="E61" s="36">
        <f>+C4</f>
        <v>0</v>
      </c>
      <c r="F61" s="37" t="s">
        <v>79</v>
      </c>
      <c r="G61" s="38"/>
      <c r="H61" s="99">
        <f>登録フォーム☆このシートにのみ打ち込む!B15</f>
        <v>0</v>
      </c>
      <c r="I61" s="99"/>
      <c r="J61" s="99"/>
      <c r="K61" s="238"/>
      <c r="L61" s="238"/>
    </row>
    <row r="62" spans="1:12" ht="35.25" customHeight="1">
      <c r="A62" s="31"/>
      <c r="B62" s="237"/>
      <c r="C62" s="237"/>
      <c r="D62" s="237"/>
      <c r="E62" s="237"/>
      <c r="F62" s="237"/>
      <c r="G62" s="237"/>
      <c r="H62" s="237"/>
      <c r="I62" s="237"/>
      <c r="J62" s="237"/>
      <c r="K62" s="237"/>
      <c r="L62" s="237"/>
    </row>
  </sheetData>
  <protectedRanges>
    <protectedRange sqref="A61:L61 C60:L60 A60" name="範囲1_1"/>
    <protectedRange sqref="B60" name="範囲1_1_1"/>
    <protectedRange sqref="B62:I62" name="範囲1_1_2"/>
  </protectedRanges>
  <mergeCells count="166">
    <mergeCell ref="H32:K32"/>
    <mergeCell ref="A22:E22"/>
    <mergeCell ref="G22:K22"/>
    <mergeCell ref="F2:H2"/>
    <mergeCell ref="G25:G26"/>
    <mergeCell ref="G27:G28"/>
    <mergeCell ref="G29:G30"/>
    <mergeCell ref="G31:G32"/>
    <mergeCell ref="L25:L26"/>
    <mergeCell ref="L27:L28"/>
    <mergeCell ref="L29:L30"/>
    <mergeCell ref="L31:L32"/>
    <mergeCell ref="H25:K25"/>
    <mergeCell ref="H26:K26"/>
    <mergeCell ref="H27:K27"/>
    <mergeCell ref="H28:K28"/>
    <mergeCell ref="H29:K29"/>
    <mergeCell ref="H30:K30"/>
    <mergeCell ref="H31:K31"/>
    <mergeCell ref="A25:A26"/>
    <mergeCell ref="B25:D25"/>
    <mergeCell ref="E25:E26"/>
    <mergeCell ref="A29:A30"/>
    <mergeCell ref="B26:D26"/>
    <mergeCell ref="A1:L1"/>
    <mergeCell ref="A3:B3"/>
    <mergeCell ref="C3:L3"/>
    <mergeCell ref="A4:B4"/>
    <mergeCell ref="C4:L4"/>
    <mergeCell ref="D18:F18"/>
    <mergeCell ref="G7:H7"/>
    <mergeCell ref="I7:L7"/>
    <mergeCell ref="A9:B9"/>
    <mergeCell ref="A5:B7"/>
    <mergeCell ref="D5:E5"/>
    <mergeCell ref="I2:L2"/>
    <mergeCell ref="F5:H5"/>
    <mergeCell ref="I5:L5"/>
    <mergeCell ref="C6:L6"/>
    <mergeCell ref="D7:F7"/>
    <mergeCell ref="A23:A24"/>
    <mergeCell ref="B23:D23"/>
    <mergeCell ref="E23:E24"/>
    <mergeCell ref="G23:G24"/>
    <mergeCell ref="H23:K23"/>
    <mergeCell ref="L23:L24"/>
    <mergeCell ref="B24:D24"/>
    <mergeCell ref="H24:K24"/>
    <mergeCell ref="B21:D21"/>
    <mergeCell ref="A27:A28"/>
    <mergeCell ref="B27:D27"/>
    <mergeCell ref="E27:E28"/>
    <mergeCell ref="A31:A32"/>
    <mergeCell ref="B28:D28"/>
    <mergeCell ref="B29:D29"/>
    <mergeCell ref="E29:E30"/>
    <mergeCell ref="B30:D30"/>
    <mergeCell ref="B31:D31"/>
    <mergeCell ref="E31:E32"/>
    <mergeCell ref="B32:D32"/>
    <mergeCell ref="A38:A39"/>
    <mergeCell ref="B38:D38"/>
    <mergeCell ref="E38:E39"/>
    <mergeCell ref="F38:F39"/>
    <mergeCell ref="L38:L39"/>
    <mergeCell ref="B39:D39"/>
    <mergeCell ref="A36:A37"/>
    <mergeCell ref="B36:D36"/>
    <mergeCell ref="E36:E37"/>
    <mergeCell ref="F36:F37"/>
    <mergeCell ref="L36:L37"/>
    <mergeCell ref="B37:D37"/>
    <mergeCell ref="B62:L62"/>
    <mergeCell ref="B45:D45"/>
    <mergeCell ref="B58:K59"/>
    <mergeCell ref="H61:J61"/>
    <mergeCell ref="K61:L61"/>
    <mergeCell ref="L42:L43"/>
    <mergeCell ref="B43:D43"/>
    <mergeCell ref="A40:A41"/>
    <mergeCell ref="B40:D40"/>
    <mergeCell ref="E40:E41"/>
    <mergeCell ref="F40:F41"/>
    <mergeCell ref="L40:L41"/>
    <mergeCell ref="A44:A45"/>
    <mergeCell ref="B44:D44"/>
    <mergeCell ref="E44:E45"/>
    <mergeCell ref="F44:F45"/>
    <mergeCell ref="L44:L45"/>
    <mergeCell ref="B41:D41"/>
    <mergeCell ref="A42:A43"/>
    <mergeCell ref="B42:D42"/>
    <mergeCell ref="E42:E43"/>
    <mergeCell ref="F42:F43"/>
    <mergeCell ref="B55:D55"/>
    <mergeCell ref="G55:K55"/>
    <mergeCell ref="A19:L19"/>
    <mergeCell ref="A10:B11"/>
    <mergeCell ref="A12:B12"/>
    <mergeCell ref="D12:E12"/>
    <mergeCell ref="F12:G12"/>
    <mergeCell ref="C10:L10"/>
    <mergeCell ref="C9:L9"/>
    <mergeCell ref="D11:F11"/>
    <mergeCell ref="G11:I11"/>
    <mergeCell ref="J11:L11"/>
    <mergeCell ref="H12:L12"/>
    <mergeCell ref="B13:K13"/>
    <mergeCell ref="A17:B18"/>
    <mergeCell ref="G18:I18"/>
    <mergeCell ref="J18:L18"/>
    <mergeCell ref="B14:L14"/>
    <mergeCell ref="A16:B16"/>
    <mergeCell ref="C16:L16"/>
    <mergeCell ref="C17:L17"/>
    <mergeCell ref="B34:D34"/>
    <mergeCell ref="G45:K45"/>
    <mergeCell ref="G44:K44"/>
    <mergeCell ref="G43:K43"/>
    <mergeCell ref="G42:K42"/>
    <mergeCell ref="G41:K41"/>
    <mergeCell ref="G40:K40"/>
    <mergeCell ref="G39:K39"/>
    <mergeCell ref="G38:K38"/>
    <mergeCell ref="G37:K37"/>
    <mergeCell ref="G36:K36"/>
    <mergeCell ref="A48:A49"/>
    <mergeCell ref="B48:D48"/>
    <mergeCell ref="E48:E49"/>
    <mergeCell ref="F48:F49"/>
    <mergeCell ref="G48:K48"/>
    <mergeCell ref="L48:L49"/>
    <mergeCell ref="B49:D49"/>
    <mergeCell ref="G49:K49"/>
    <mergeCell ref="A50:A51"/>
    <mergeCell ref="B50:D50"/>
    <mergeCell ref="E50:E51"/>
    <mergeCell ref="F50:F51"/>
    <mergeCell ref="G50:K50"/>
    <mergeCell ref="L50:L51"/>
    <mergeCell ref="B51:D51"/>
    <mergeCell ref="G51:K51"/>
    <mergeCell ref="A56:A57"/>
    <mergeCell ref="B56:D56"/>
    <mergeCell ref="E56:E57"/>
    <mergeCell ref="F56:F57"/>
    <mergeCell ref="G56:K56"/>
    <mergeCell ref="L56:L57"/>
    <mergeCell ref="B57:D57"/>
    <mergeCell ref="G57:K57"/>
    <mergeCell ref="A35:E35"/>
    <mergeCell ref="A47:E47"/>
    <mergeCell ref="A52:A53"/>
    <mergeCell ref="B52:D52"/>
    <mergeCell ref="E52:E53"/>
    <mergeCell ref="F52:F53"/>
    <mergeCell ref="G52:K52"/>
    <mergeCell ref="L52:L53"/>
    <mergeCell ref="B53:D53"/>
    <mergeCell ref="G53:K53"/>
    <mergeCell ref="A54:A55"/>
    <mergeCell ref="B54:D54"/>
    <mergeCell ref="E54:E55"/>
    <mergeCell ref="F54:F55"/>
    <mergeCell ref="G54:K54"/>
    <mergeCell ref="L54:L55"/>
  </mergeCells>
  <phoneticPr fontId="3"/>
  <conditionalFormatting sqref="C3:C4 D5 C6 I7 I33:L33 G38:G46 L38:L46 G50:G57 L50:L57">
    <cfRule type="cellIs" dxfId="10" priority="16" operator="equal">
      <formula>0</formula>
    </cfRule>
  </conditionalFormatting>
  <conditionalFormatting sqref="C9:C11">
    <cfRule type="cellIs" dxfId="9" priority="6" operator="equal">
      <formula>0</formula>
    </cfRule>
  </conditionalFormatting>
  <conditionalFormatting sqref="C16:C18">
    <cfRule type="cellIs" dxfId="8" priority="2" operator="equal">
      <formula>0</formula>
    </cfRule>
  </conditionalFormatting>
  <conditionalFormatting sqref="C31:E32 B38:E46 B50:E57">
    <cfRule type="cellIs" dxfId="7" priority="10" operator="equal">
      <formula>0</formula>
    </cfRule>
  </conditionalFormatting>
  <conditionalFormatting sqref="D12">
    <cfRule type="cellIs" dxfId="6" priority="5" operator="equal">
      <formula>0</formula>
    </cfRule>
  </conditionalFormatting>
  <conditionalFormatting sqref="F5">
    <cfRule type="cellIs" dxfId="5" priority="13" operator="equal">
      <formula>0</formula>
    </cfRule>
  </conditionalFormatting>
  <conditionalFormatting sqref="F23:F33 B25:E33">
    <cfRule type="cellIs" dxfId="4" priority="14" operator="equal">
      <formula>0</formula>
    </cfRule>
  </conditionalFormatting>
  <conditionalFormatting sqref="G11">
    <cfRule type="cellIs" dxfId="3" priority="4" operator="equal">
      <formula>0</formula>
    </cfRule>
  </conditionalFormatting>
  <conditionalFormatting sqref="G18">
    <cfRule type="cellIs" dxfId="2" priority="1" operator="equal">
      <formula>0</formula>
    </cfRule>
  </conditionalFormatting>
  <conditionalFormatting sqref="H25:L32">
    <cfRule type="cellIs" dxfId="1" priority="7" operator="equal">
      <formula>0</formula>
    </cfRule>
  </conditionalFormatting>
  <conditionalFormatting sqref="I2">
    <cfRule type="cellIs" dxfId="0" priority="9" operator="equal">
      <formula>0</formula>
    </cfRule>
  </conditionalFormatting>
  <printOptions horizontalCentered="1" verticalCentered="1"/>
  <pageMargins left="0.98425196850393704" right="0.98425196850393704" top="0" bottom="0" header="0.31496062992125984" footer="0.39370078740157483"/>
  <pageSetup paperSize="9" scale="72"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3"/>
  <sheetViews>
    <sheetView zoomScale="115" zoomScaleNormal="115" workbookViewId="0">
      <selection activeCell="J6" sqref="J6"/>
    </sheetView>
  </sheetViews>
  <sheetFormatPr defaultColWidth="8.75" defaultRowHeight="18.75"/>
  <cols>
    <col min="1" max="1" width="8.75" style="40"/>
    <col min="2" max="2" width="7.75" style="48" customWidth="1"/>
    <col min="3" max="3" width="18.625" style="48" customWidth="1"/>
    <col min="4" max="4" width="3.875" style="48" customWidth="1"/>
    <col min="5" max="16384" width="8.75" style="40"/>
  </cols>
  <sheetData>
    <row r="1" spans="2:5" ht="28.5">
      <c r="B1" s="39"/>
      <c r="C1" s="39"/>
      <c r="D1" s="39"/>
    </row>
    <row r="2" spans="2:5">
      <c r="B2" s="276" t="str">
        <f>IF([1]登録フォーム!B19=1,"第１位",IF([1]登録フォーム!B19=2,"第２位",IF([1]登録フォーム!B19=3,"第３位",IF([1]登録フォーム!B19=4,"第３位",""))))</f>
        <v/>
      </c>
      <c r="C2" s="276"/>
      <c r="D2" s="276"/>
      <c r="E2" s="41"/>
    </row>
    <row r="3" spans="2:5">
      <c r="B3" s="276">
        <f>団体申込書☆このシートに打ち込まない!H2</f>
        <v>0</v>
      </c>
      <c r="C3" s="276"/>
      <c r="D3" s="276"/>
      <c r="E3" s="42"/>
    </row>
    <row r="4" spans="2:5">
      <c r="B4" s="277">
        <f>団体申込書☆このシートに打ち込まない!C3</f>
        <v>0</v>
      </c>
      <c r="C4" s="277"/>
      <c r="D4" s="277"/>
      <c r="E4" s="43"/>
    </row>
    <row r="5" spans="2:5" ht="13.5" customHeight="1">
      <c r="B5" s="278">
        <f>登録フォーム☆このシートにのみ打ち込む!B6</f>
        <v>0</v>
      </c>
      <c r="C5" s="278"/>
      <c r="D5" s="278"/>
      <c r="E5" s="45"/>
    </row>
    <row r="6" spans="2:5">
      <c r="B6" s="275" t="s">
        <v>85</v>
      </c>
      <c r="C6" s="279">
        <f>団体申込書☆このシートに打ち込まない!C9</f>
        <v>0</v>
      </c>
      <c r="D6" s="279"/>
      <c r="E6" s="43"/>
    </row>
    <row r="7" spans="2:5" ht="13.5" customHeight="1">
      <c r="B7" s="275"/>
      <c r="C7" s="278">
        <f>団体申込書☆このシートに打ち込まない!C10</f>
        <v>0</v>
      </c>
      <c r="D7" s="278"/>
      <c r="E7" s="45"/>
    </row>
    <row r="8" spans="2:5" ht="13.15" customHeight="1">
      <c r="B8" s="280">
        <f>団体申込書☆このシートに打ち込まない!D17</f>
        <v>0</v>
      </c>
      <c r="C8" s="279">
        <f>団体申込書☆このシートに打ち込まない!C15</f>
        <v>0</v>
      </c>
      <c r="D8" s="279"/>
      <c r="E8" s="43"/>
    </row>
    <row r="9" spans="2:5" ht="13.5" customHeight="1">
      <c r="B9" s="281"/>
      <c r="C9" s="278">
        <f>団体申込書☆このシートに打ち込まない!C16</f>
        <v>0</v>
      </c>
      <c r="D9" s="278"/>
      <c r="E9" s="45"/>
    </row>
    <row r="10" spans="2:5" ht="13.15" customHeight="1">
      <c r="B10" s="275" t="s">
        <v>86</v>
      </c>
      <c r="C10" s="46">
        <f>団体申込書☆このシートに打ち込まない!B23</f>
        <v>0</v>
      </c>
      <c r="D10" s="276">
        <f>団体申込書☆このシートに打ち込まない!E23</f>
        <v>0</v>
      </c>
      <c r="E10" s="43"/>
    </row>
    <row r="11" spans="2:5">
      <c r="B11" s="275"/>
      <c r="C11" s="44">
        <f>団体申込書☆このシートに打ち込まない!B24</f>
        <v>0</v>
      </c>
      <c r="D11" s="276"/>
      <c r="E11" s="47"/>
    </row>
    <row r="12" spans="2:5" ht="13.15" customHeight="1">
      <c r="B12" s="275" t="s">
        <v>87</v>
      </c>
      <c r="C12" s="46">
        <f>団体申込書☆このシートに打ち込まない!B25</f>
        <v>0</v>
      </c>
      <c r="D12" s="276">
        <f>団体申込書☆このシートに打ち込まない!E25</f>
        <v>0</v>
      </c>
      <c r="E12" s="43"/>
    </row>
    <row r="13" spans="2:5" ht="16.149999999999999" customHeight="1">
      <c r="B13" s="275"/>
      <c r="C13" s="44">
        <f>団体申込書☆このシートに打ち込まない!B26</f>
        <v>0</v>
      </c>
      <c r="D13" s="276"/>
      <c r="E13" s="47"/>
    </row>
    <row r="14" spans="2:5" ht="13.15" customHeight="1">
      <c r="B14" s="275" t="s">
        <v>88</v>
      </c>
      <c r="C14" s="46">
        <f>団体申込書☆このシートに打ち込まない!B27</f>
        <v>0</v>
      </c>
      <c r="D14" s="276">
        <f>団体申込書☆このシートに打ち込まない!E27</f>
        <v>0</v>
      </c>
      <c r="E14" s="43"/>
    </row>
    <row r="15" spans="2:5" ht="16.149999999999999" customHeight="1">
      <c r="B15" s="275"/>
      <c r="C15" s="44">
        <f>団体申込書☆このシートに打ち込まない!B28</f>
        <v>0</v>
      </c>
      <c r="D15" s="276"/>
      <c r="E15" s="47"/>
    </row>
    <row r="16" spans="2:5" ht="13.15" customHeight="1">
      <c r="B16" s="275" t="s">
        <v>89</v>
      </c>
      <c r="C16" s="46">
        <f>団体申込書☆このシートに打ち込まない!B29</f>
        <v>0</v>
      </c>
      <c r="D16" s="276">
        <f>団体申込書☆このシートに打ち込まない!E29</f>
        <v>0</v>
      </c>
      <c r="E16" s="43"/>
    </row>
    <row r="17" spans="2:5" ht="16.149999999999999" customHeight="1">
      <c r="B17" s="275"/>
      <c r="C17" s="44">
        <f>団体申込書☆このシートに打ち込まない!B30</f>
        <v>0</v>
      </c>
      <c r="D17" s="276"/>
      <c r="E17" s="47"/>
    </row>
    <row r="18" spans="2:5" ht="13.15" customHeight="1">
      <c r="B18" s="275" t="s">
        <v>90</v>
      </c>
      <c r="C18" s="46">
        <f>団体申込書☆このシートに打ち込まない!G23</f>
        <v>0</v>
      </c>
      <c r="D18" s="276">
        <f>団体申込書☆このシートに打ち込まない!I23</f>
        <v>0</v>
      </c>
      <c r="E18" s="43"/>
    </row>
    <row r="19" spans="2:5" ht="16.149999999999999" customHeight="1">
      <c r="B19" s="275"/>
      <c r="C19" s="44">
        <f>団体申込書☆このシートに打ち込まない!G24</f>
        <v>0</v>
      </c>
      <c r="D19" s="276"/>
      <c r="E19" s="47"/>
    </row>
    <row r="20" spans="2:5" ht="13.15" customHeight="1">
      <c r="B20" s="275" t="str">
        <f>IF([1]登録フォーム!B55="","","選手６")</f>
        <v>選手６</v>
      </c>
      <c r="C20" s="46">
        <f>団体申込書☆このシートに打ち込まない!G25</f>
        <v>0</v>
      </c>
      <c r="D20" s="276">
        <f>団体申込書☆このシートに打ち込まない!I25</f>
        <v>0</v>
      </c>
      <c r="E20" s="43"/>
    </row>
    <row r="21" spans="2:5">
      <c r="B21" s="275"/>
      <c r="C21" s="44">
        <f>団体申込書☆このシートに打ち込まない!G26</f>
        <v>0</v>
      </c>
      <c r="D21" s="276"/>
      <c r="E21" s="47"/>
    </row>
    <row r="22" spans="2:5" ht="13.15" customHeight="1">
      <c r="B22" s="275" t="str">
        <f>IF([1]登録フォーム!B59="","","選手７")</f>
        <v>選手７</v>
      </c>
      <c r="C22" s="46">
        <f>団体申込書☆このシートに打ち込まない!G27</f>
        <v>0</v>
      </c>
      <c r="D22" s="276">
        <f>団体申込書☆このシートに打ち込まない!I27</f>
        <v>0</v>
      </c>
      <c r="E22" s="43"/>
    </row>
    <row r="23" spans="2:5">
      <c r="B23" s="275"/>
      <c r="C23" s="44">
        <f>団体申込書☆このシートに打ち込まない!G28</f>
        <v>0</v>
      </c>
      <c r="D23" s="276"/>
      <c r="E23" s="47"/>
    </row>
  </sheetData>
  <mergeCells count="24">
    <mergeCell ref="B12:B13"/>
    <mergeCell ref="D12:D13"/>
    <mergeCell ref="B2:D2"/>
    <mergeCell ref="B3:D3"/>
    <mergeCell ref="B4:D4"/>
    <mergeCell ref="B5:D5"/>
    <mergeCell ref="B6:B7"/>
    <mergeCell ref="C6:D6"/>
    <mergeCell ref="C7:D7"/>
    <mergeCell ref="B8:B9"/>
    <mergeCell ref="C8:D8"/>
    <mergeCell ref="C9:D9"/>
    <mergeCell ref="B10:B11"/>
    <mergeCell ref="D10:D11"/>
    <mergeCell ref="B20:B21"/>
    <mergeCell ref="D20:D21"/>
    <mergeCell ref="B22:B23"/>
    <mergeCell ref="D22:D23"/>
    <mergeCell ref="B14:B15"/>
    <mergeCell ref="D14:D15"/>
    <mergeCell ref="B16:B17"/>
    <mergeCell ref="D16:D17"/>
    <mergeCell ref="B18:B19"/>
    <mergeCell ref="D18:D19"/>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6"/>
  <sheetViews>
    <sheetView workbookViewId="0">
      <selection activeCell="D1" sqref="D1"/>
    </sheetView>
  </sheetViews>
  <sheetFormatPr defaultColWidth="8.75" defaultRowHeight="18.75"/>
  <cols>
    <col min="1" max="16384" width="8.75" style="40"/>
  </cols>
  <sheetData>
    <row r="1" spans="1:15">
      <c r="A1" s="49">
        <f>登録フォーム☆このシートにのみ打ち込む!B8</f>
        <v>0</v>
      </c>
      <c r="B1" s="50">
        <f>登録フォーム☆このシートにのみ打ち込む!B5</f>
        <v>0</v>
      </c>
      <c r="C1" s="51"/>
      <c r="D1" s="50">
        <f>登録フォーム☆このシートにのみ打ち込む!B8</f>
        <v>0</v>
      </c>
      <c r="E1" s="51"/>
      <c r="F1" s="52"/>
      <c r="G1" s="52"/>
      <c r="H1" s="53"/>
      <c r="I1" s="53"/>
      <c r="J1" s="53"/>
      <c r="K1" s="52"/>
      <c r="L1" s="52"/>
      <c r="M1" s="52"/>
      <c r="N1" s="52"/>
      <c r="O1" s="52"/>
    </row>
    <row r="2" spans="1:15">
      <c r="A2" s="52"/>
      <c r="B2" s="53"/>
      <c r="C2" s="51"/>
      <c r="D2" s="50"/>
      <c r="E2" s="51"/>
      <c r="F2" s="52"/>
      <c r="G2" s="52"/>
      <c r="H2" s="53"/>
      <c r="I2" s="53"/>
      <c r="J2" s="53"/>
      <c r="K2" s="52"/>
      <c r="L2" s="52"/>
      <c r="M2" s="52"/>
      <c r="N2" s="52"/>
      <c r="O2" s="52"/>
    </row>
    <row r="3" spans="1:15">
      <c r="A3" s="54" t="s">
        <v>91</v>
      </c>
      <c r="B3" s="50" t="s">
        <v>92</v>
      </c>
      <c r="C3" s="50" t="s">
        <v>93</v>
      </c>
      <c r="D3" s="50" t="s">
        <v>94</v>
      </c>
      <c r="E3" s="50" t="s">
        <v>95</v>
      </c>
      <c r="F3" s="50" t="s">
        <v>96</v>
      </c>
      <c r="G3" s="50" t="s">
        <v>97</v>
      </c>
      <c r="H3" s="50" t="s">
        <v>98</v>
      </c>
      <c r="I3" s="50"/>
      <c r="J3" s="52" t="s">
        <v>85</v>
      </c>
      <c r="K3" s="52" t="s">
        <v>99</v>
      </c>
      <c r="L3" s="52" t="s">
        <v>100</v>
      </c>
      <c r="M3" s="52"/>
      <c r="N3" s="52"/>
      <c r="O3" s="52"/>
    </row>
    <row r="4" spans="1:15">
      <c r="A4" s="52" t="s">
        <v>101</v>
      </c>
      <c r="B4" s="53">
        <f>団体申込書☆このシートに打ち込まない!B24</f>
        <v>0</v>
      </c>
      <c r="C4" s="53">
        <f>団体申込書☆このシートに打ち込まない!B26</f>
        <v>0</v>
      </c>
      <c r="D4" s="53">
        <f>登録フォーム☆このシートにのみ打ち込む!B40</f>
        <v>0</v>
      </c>
      <c r="E4" s="53">
        <f>登録フォーム☆このシートにのみ打ち込む!B44</f>
        <v>0</v>
      </c>
      <c r="F4" s="53">
        <f>登録フォーム☆このシートにのみ打ち込む!B48</f>
        <v>0</v>
      </c>
      <c r="G4" s="53">
        <f>登録フォーム☆このシートにのみ打ち込む!B52</f>
        <v>0</v>
      </c>
      <c r="H4" s="53">
        <f>登録フォーム☆このシートにのみ打ち込む!B56</f>
        <v>0</v>
      </c>
      <c r="I4" s="53"/>
      <c r="J4" s="53">
        <f>登録フォーム☆このシートにのみ打ち込む!B19</f>
        <v>0</v>
      </c>
      <c r="K4" s="53">
        <f>登録フォーム☆このシートにのみ打ち込む!B26</f>
        <v>0</v>
      </c>
      <c r="M4" s="52"/>
      <c r="N4" s="52"/>
      <c r="O4" s="52"/>
    </row>
    <row r="5" spans="1:15">
      <c r="A5" s="52" t="s">
        <v>102</v>
      </c>
      <c r="B5" s="53">
        <f>団体申込書☆このシートに打ち込まない!B23</f>
        <v>0</v>
      </c>
      <c r="C5" s="53">
        <f>団体申込書☆このシートに打ち込まない!B25</f>
        <v>0</v>
      </c>
      <c r="D5" s="53">
        <f>登録フォーム☆このシートにのみ打ち込む!B41</f>
        <v>0</v>
      </c>
      <c r="E5" s="53">
        <f>登録フォーム☆このシートにのみ打ち込む!B45</f>
        <v>0</v>
      </c>
      <c r="F5" s="53">
        <f>登録フォーム☆このシートにのみ打ち込む!B49</f>
        <v>0</v>
      </c>
      <c r="G5" s="53">
        <f>登録フォーム☆このシートにのみ打ち込む!B53</f>
        <v>0</v>
      </c>
      <c r="H5" s="53">
        <f>登録フォーム☆このシートにのみ打ち込む!B57</f>
        <v>0</v>
      </c>
      <c r="I5" s="53"/>
      <c r="J5" s="53">
        <f>登録フォーム☆このシートにのみ打ち込む!B20</f>
        <v>0</v>
      </c>
      <c r="K5" s="53">
        <f>登録フォーム☆このシートにのみ打ち込む!B27</f>
        <v>0</v>
      </c>
      <c r="M5" s="52"/>
      <c r="N5" s="52"/>
      <c r="O5" s="52"/>
    </row>
    <row r="6" spans="1:15">
      <c r="A6" s="52"/>
      <c r="B6" s="53"/>
      <c r="C6" s="53"/>
      <c r="D6" s="53"/>
      <c r="E6" s="53"/>
      <c r="F6" s="53"/>
      <c r="G6" s="53"/>
      <c r="H6" s="53"/>
      <c r="I6" s="53"/>
      <c r="J6" s="53"/>
      <c r="K6" s="52"/>
      <c r="L6" s="52"/>
      <c r="M6" s="52"/>
      <c r="N6" s="52"/>
      <c r="O6" s="52"/>
    </row>
    <row r="7" spans="1:15">
      <c r="A7" s="55" t="str">
        <f>IF(登録フォーム☆このシートにのみ打ち込む!B4="男子","BT",IF(登録フォーム☆このシートにのみ打ち込む!B4="女子","GT",""))&amp;","&amp;$A$1&amp;",-1,"</f>
        <v>,0,-1,</v>
      </c>
      <c r="B7" s="56"/>
      <c r="C7" s="56"/>
      <c r="D7" s="56"/>
      <c r="E7" s="56"/>
      <c r="F7" s="56"/>
      <c r="G7" s="57"/>
      <c r="H7" s="57"/>
      <c r="I7" s="57"/>
      <c r="J7" s="57"/>
      <c r="K7" s="57"/>
      <c r="L7" s="57"/>
      <c r="M7" s="57"/>
      <c r="N7" s="57"/>
      <c r="O7" s="57"/>
    </row>
    <row r="8" spans="1:15">
      <c r="A8" s="52"/>
      <c r="B8" s="53"/>
      <c r="C8" s="53"/>
      <c r="D8" s="53"/>
      <c r="E8" s="53"/>
      <c r="F8" s="53"/>
      <c r="G8" s="53"/>
      <c r="H8" s="53"/>
      <c r="I8" s="53"/>
      <c r="J8" s="53"/>
      <c r="K8" s="52"/>
      <c r="L8" s="52"/>
      <c r="M8" s="52"/>
      <c r="N8" s="52"/>
      <c r="O8" s="52"/>
    </row>
    <row r="9" spans="1:15">
      <c r="A9" s="55" t="str">
        <f>A3&amp;","&amp;$A$1</f>
        <v>団体,0</v>
      </c>
      <c r="B9" s="56"/>
      <c r="C9" s="56"/>
      <c r="D9" s="56"/>
      <c r="E9" s="56"/>
      <c r="F9" s="56"/>
      <c r="G9" s="57"/>
      <c r="H9" s="57"/>
      <c r="I9" s="57"/>
      <c r="J9" s="57"/>
      <c r="K9" s="57"/>
      <c r="L9" s="57"/>
      <c r="M9" s="57"/>
      <c r="N9" s="57"/>
      <c r="O9" s="57"/>
    </row>
    <row r="10" spans="1:15">
      <c r="A10" s="55" t="str">
        <f>+"監督,"&amp;J4</f>
        <v>監督,0</v>
      </c>
      <c r="B10" s="56"/>
      <c r="C10" s="56"/>
      <c r="D10" s="56"/>
      <c r="E10" s="56"/>
      <c r="F10" s="56"/>
      <c r="G10" s="57"/>
      <c r="H10" s="57"/>
      <c r="I10" s="57"/>
      <c r="J10" s="57"/>
      <c r="K10" s="57"/>
      <c r="L10" s="57"/>
      <c r="M10" s="57"/>
      <c r="N10" s="57"/>
      <c r="O10" s="57"/>
    </row>
    <row r="11" spans="1:15">
      <c r="A11" s="55" t="str">
        <f>+"ふりがな,"&amp;J5</f>
        <v>ふりがな,0</v>
      </c>
      <c r="B11" s="56"/>
      <c r="C11" s="56"/>
      <c r="D11" s="56"/>
      <c r="E11" s="56"/>
      <c r="F11" s="56"/>
      <c r="G11" s="57"/>
      <c r="H11" s="57"/>
      <c r="I11" s="57"/>
      <c r="J11" s="57"/>
      <c r="K11" s="57"/>
      <c r="L11" s="57"/>
      <c r="M11" s="57"/>
      <c r="N11" s="57"/>
      <c r="O11" s="57"/>
    </row>
    <row r="12" spans="1:15">
      <c r="A12" s="55" t="str">
        <f>+"コーチ,"&amp;K4</f>
        <v>コーチ,0</v>
      </c>
      <c r="B12" s="56"/>
      <c r="C12" s="56"/>
      <c r="D12" s="56"/>
      <c r="E12" s="56"/>
      <c r="F12" s="56"/>
      <c r="G12" s="57"/>
      <c r="H12" s="57"/>
      <c r="I12" s="57"/>
      <c r="J12" s="57"/>
      <c r="K12" s="57"/>
      <c r="L12" s="57"/>
      <c r="M12" s="57"/>
      <c r="N12" s="57"/>
      <c r="O12" s="57"/>
    </row>
    <row r="13" spans="1:15">
      <c r="A13" s="55" t="str">
        <f>+"ふりがな,"&amp;K5</f>
        <v>ふりがな,0</v>
      </c>
      <c r="B13" s="56"/>
      <c r="C13" s="56"/>
      <c r="D13" s="56"/>
      <c r="E13" s="56"/>
      <c r="F13" s="56"/>
      <c r="G13" s="57"/>
      <c r="H13" s="57"/>
      <c r="I13" s="57"/>
      <c r="J13" s="57"/>
      <c r="K13" s="57"/>
      <c r="L13" s="57"/>
      <c r="M13" s="57"/>
      <c r="N13" s="57"/>
      <c r="O13" s="57"/>
    </row>
    <row r="14" spans="1:15">
      <c r="A14" s="55" t="str">
        <f>+A4&amp;","&amp;B4&amp;","&amp;C4&amp;","&amp;D4&amp;","&amp;E4&amp;","&amp;F4&amp;","&amp;G4&amp;","&amp;H4</f>
        <v>選手,0,0,0,0,0,0,0</v>
      </c>
      <c r="B14" s="56"/>
      <c r="C14" s="56"/>
      <c r="D14" s="56"/>
      <c r="E14" s="56"/>
      <c r="F14" s="56"/>
      <c r="G14" s="57"/>
      <c r="H14" s="57"/>
      <c r="I14" s="57"/>
      <c r="J14" s="57"/>
      <c r="K14" s="57"/>
      <c r="L14" s="57"/>
      <c r="M14" s="57"/>
      <c r="N14" s="57"/>
      <c r="O14" s="57"/>
    </row>
    <row r="15" spans="1:15">
      <c r="A15" s="55" t="str">
        <f>+A5&amp;","&amp;B5&amp;","&amp;C5&amp;","&amp;D5&amp;","&amp;E5&amp;","&amp;F5&amp;","&amp;G5&amp;","&amp;H5</f>
        <v>ふりがな,0,0,0,0,0,0,0</v>
      </c>
      <c r="B15" s="56"/>
      <c r="C15" s="56"/>
      <c r="D15" s="56"/>
      <c r="E15" s="56"/>
      <c r="F15" s="56"/>
      <c r="G15" s="57"/>
      <c r="H15" s="57"/>
      <c r="I15" s="57"/>
      <c r="J15" s="57"/>
      <c r="K15" s="57"/>
      <c r="L15" s="57"/>
      <c r="M15" s="57"/>
      <c r="N15" s="57"/>
      <c r="O15" s="57"/>
    </row>
    <row r="16" spans="1:15">
      <c r="A16" s="52"/>
      <c r="B16" s="53"/>
      <c r="C16" s="53"/>
      <c r="D16" s="53"/>
      <c r="E16" s="53"/>
      <c r="F16" s="53"/>
      <c r="G16" s="53"/>
      <c r="H16" s="53"/>
      <c r="I16" s="53"/>
      <c r="J16" s="53"/>
      <c r="K16" s="52"/>
      <c r="L16" s="52"/>
      <c r="M16" s="52"/>
      <c r="N16" s="52"/>
      <c r="O16" s="52"/>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zoomScale="115" zoomScaleNormal="115" workbookViewId="0">
      <selection activeCell="H21" sqref="H21:H24"/>
    </sheetView>
  </sheetViews>
  <sheetFormatPr defaultColWidth="8.75" defaultRowHeight="18.75"/>
  <cols>
    <col min="1" max="1" width="6.125" style="58" customWidth="1"/>
    <col min="2" max="2" width="8.25" style="58" bestFit="1" customWidth="1"/>
    <col min="3" max="3" width="18.125" style="58" bestFit="1" customWidth="1"/>
    <col min="4" max="4" width="4.75" style="58" bestFit="1" customWidth="1"/>
    <col min="5" max="5" width="21.875" style="58" bestFit="1" customWidth="1"/>
    <col min="6" max="6" width="9.75" style="58" bestFit="1" customWidth="1"/>
    <col min="7" max="7" width="4.75" style="58" customWidth="1"/>
    <col min="8" max="8" width="9.125" style="58" customWidth="1"/>
    <col min="9" max="10" width="8.625" style="58" bestFit="1" customWidth="1"/>
    <col min="11" max="11" width="5" style="58" bestFit="1" customWidth="1"/>
    <col min="12" max="12" width="9.75" style="58" bestFit="1" customWidth="1"/>
    <col min="13" max="13" width="10.5" style="58" bestFit="1" customWidth="1"/>
    <col min="14" max="16384" width="8.75" style="40"/>
  </cols>
  <sheetData>
    <row r="1" spans="1:13">
      <c r="A1" s="80">
        <f>登録フォーム☆このシートにのみ打ち込む!B6</f>
        <v>0</v>
      </c>
      <c r="B1" s="80"/>
      <c r="C1" s="80"/>
    </row>
    <row r="2" spans="1:13">
      <c r="A2" s="58">
        <f>登録フォーム☆このシートにのみ打ち込む!B4</f>
        <v>0</v>
      </c>
      <c r="B2" s="58" t="s">
        <v>117</v>
      </c>
    </row>
    <row r="3" spans="1:13">
      <c r="A3" s="58" t="s">
        <v>159</v>
      </c>
      <c r="H3" s="58" t="s">
        <v>160</v>
      </c>
    </row>
    <row r="4" spans="1:13">
      <c r="A4" s="58" t="s">
        <v>103</v>
      </c>
      <c r="B4" s="58" t="s">
        <v>55</v>
      </c>
      <c r="C4" s="58" t="s">
        <v>104</v>
      </c>
      <c r="D4" s="58" t="s">
        <v>105</v>
      </c>
      <c r="E4" s="58" t="s">
        <v>6</v>
      </c>
      <c r="F4" s="58" t="s">
        <v>106</v>
      </c>
      <c r="H4" s="58" t="s">
        <v>103</v>
      </c>
      <c r="I4" s="58" t="s">
        <v>55</v>
      </c>
      <c r="J4" s="58" t="s">
        <v>104</v>
      </c>
      <c r="K4" s="58" t="s">
        <v>105</v>
      </c>
      <c r="L4" s="58" t="s">
        <v>6</v>
      </c>
      <c r="M4" s="58" t="s">
        <v>106</v>
      </c>
    </row>
    <row r="5" spans="1:13">
      <c r="A5" s="282">
        <v>1</v>
      </c>
      <c r="B5" s="282">
        <f>登録フォーム☆このシートにのみ打ち込む!B5</f>
        <v>0</v>
      </c>
      <c r="C5" s="46">
        <f>登録フォーム☆このシートにのみ打ち込む!K33</f>
        <v>0</v>
      </c>
      <c r="D5" s="282">
        <f>登録フォーム☆このシートにのみ打ち込む!K34</f>
        <v>0</v>
      </c>
      <c r="E5" s="76">
        <f>登録フォーム☆このシートにのみ打ち込む!B9</f>
        <v>0</v>
      </c>
      <c r="F5" s="76">
        <f>登録フォーム☆このシートにのみ打ち込む!K20</f>
        <v>0</v>
      </c>
      <c r="H5" s="282">
        <v>1</v>
      </c>
      <c r="I5" s="282">
        <f>B5</f>
        <v>0</v>
      </c>
      <c r="J5" s="46">
        <f>登録フォーム☆このシートにのみ打ち込む!R33</f>
        <v>0</v>
      </c>
      <c r="K5" s="282">
        <f>登録フォーム☆このシートにのみ打ち込む!R34</f>
        <v>0</v>
      </c>
      <c r="L5" s="76">
        <f>E5</f>
        <v>0</v>
      </c>
      <c r="M5" s="76">
        <f>F5</f>
        <v>0</v>
      </c>
    </row>
    <row r="6" spans="1:13">
      <c r="A6" s="282"/>
      <c r="B6" s="282"/>
      <c r="C6" s="59">
        <f>登録フォーム☆このシートにのみ打ち込む!K32</f>
        <v>0</v>
      </c>
      <c r="D6" s="282"/>
      <c r="E6" s="58">
        <f>登録フォーム☆このシートにのみ打ち込む!B8</f>
        <v>0</v>
      </c>
      <c r="F6" s="58">
        <f>登録フォーム☆このシートにのみ打ち込む!K19</f>
        <v>0</v>
      </c>
      <c r="H6" s="282"/>
      <c r="I6" s="282"/>
      <c r="J6" s="59">
        <f>登録フォーム☆このシートにのみ打ち込む!R32</f>
        <v>0</v>
      </c>
      <c r="K6" s="282"/>
      <c r="L6" s="58">
        <f>E6</f>
        <v>0</v>
      </c>
      <c r="M6" s="58">
        <f>F6</f>
        <v>0</v>
      </c>
    </row>
    <row r="7" spans="1:13">
      <c r="A7" s="282">
        <v>2</v>
      </c>
      <c r="B7" s="282">
        <f>B5</f>
        <v>0</v>
      </c>
      <c r="C7" s="46">
        <f>登録フォーム☆このシートにのみ打ち込む!K37</f>
        <v>0</v>
      </c>
      <c r="D7" s="282">
        <f>登録フォーム☆このシートにのみ打ち込む!K38</f>
        <v>0</v>
      </c>
      <c r="E7" s="76">
        <f>E5</f>
        <v>0</v>
      </c>
      <c r="F7" s="76">
        <f>F5</f>
        <v>0</v>
      </c>
      <c r="H7" s="282">
        <v>2</v>
      </c>
      <c r="I7" s="282">
        <f>B7</f>
        <v>0</v>
      </c>
      <c r="J7" s="46">
        <f>登録フォーム☆このシートにのみ打ち込む!R37</f>
        <v>0</v>
      </c>
      <c r="K7" s="282">
        <f>登録フォーム☆このシートにのみ打ち込む!R38</f>
        <v>0</v>
      </c>
      <c r="L7" s="76">
        <f>E5</f>
        <v>0</v>
      </c>
      <c r="M7" s="76">
        <f>F5</f>
        <v>0</v>
      </c>
    </row>
    <row r="8" spans="1:13">
      <c r="A8" s="282"/>
      <c r="B8" s="282"/>
      <c r="C8" s="59">
        <f>登録フォーム☆このシートにのみ打ち込む!K36</f>
        <v>0</v>
      </c>
      <c r="D8" s="282"/>
      <c r="E8" s="58">
        <f>E6</f>
        <v>0</v>
      </c>
      <c r="F8" s="58">
        <f>F6</f>
        <v>0</v>
      </c>
      <c r="H8" s="282"/>
      <c r="I8" s="282"/>
      <c r="J8" s="59">
        <f>登録フォーム☆このシートにのみ打ち込む!R36</f>
        <v>0</v>
      </c>
      <c r="K8" s="282"/>
      <c r="L8" s="58">
        <f>E6</f>
        <v>0</v>
      </c>
      <c r="M8" s="58">
        <f>F6</f>
        <v>0</v>
      </c>
    </row>
    <row r="9" spans="1:13">
      <c r="A9" s="282">
        <v>3</v>
      </c>
      <c r="B9" s="282">
        <f>B5</f>
        <v>0</v>
      </c>
      <c r="C9" s="46">
        <f>登録フォーム☆このシートにのみ打ち込む!K41</f>
        <v>0</v>
      </c>
      <c r="D9" s="282">
        <f>登録フォーム☆このシートにのみ打ち込む!K42</f>
        <v>0</v>
      </c>
      <c r="E9" s="76">
        <f>E5</f>
        <v>0</v>
      </c>
      <c r="F9" s="76">
        <f>F5</f>
        <v>0</v>
      </c>
      <c r="H9" s="282">
        <v>3</v>
      </c>
      <c r="I9" s="282">
        <f>B9</f>
        <v>0</v>
      </c>
      <c r="J9" s="46">
        <f>登録フォーム☆このシートにのみ打ち込む!R41</f>
        <v>0</v>
      </c>
      <c r="K9" s="282">
        <f>登録フォーム☆このシートにのみ打ち込む!R42</f>
        <v>0</v>
      </c>
      <c r="L9" s="76">
        <f>E5</f>
        <v>0</v>
      </c>
      <c r="M9" s="76">
        <f>F5</f>
        <v>0</v>
      </c>
    </row>
    <row r="10" spans="1:13">
      <c r="A10" s="282"/>
      <c r="B10" s="282"/>
      <c r="C10" s="59">
        <f>登録フォーム☆このシートにのみ打ち込む!K40</f>
        <v>0</v>
      </c>
      <c r="D10" s="282"/>
      <c r="E10" s="58">
        <f>E6</f>
        <v>0</v>
      </c>
      <c r="F10" s="58">
        <f>F6</f>
        <v>0</v>
      </c>
      <c r="H10" s="282"/>
      <c r="I10" s="282"/>
      <c r="J10" s="59">
        <f>登録フォーム☆このシートにのみ打ち込む!R40</f>
        <v>0</v>
      </c>
      <c r="K10" s="282"/>
      <c r="L10" s="58">
        <f>E6</f>
        <v>0</v>
      </c>
      <c r="M10" s="58">
        <f>F6</f>
        <v>0</v>
      </c>
    </row>
    <row r="11" spans="1:13">
      <c r="A11" s="282">
        <v>4</v>
      </c>
      <c r="B11" s="282">
        <f>B5</f>
        <v>0</v>
      </c>
      <c r="C11" s="46">
        <f>登録フォーム☆このシートにのみ打ち込む!K45</f>
        <v>0</v>
      </c>
      <c r="D11" s="282">
        <f>登録フォーム☆このシートにのみ打ち込む!K46</f>
        <v>0</v>
      </c>
      <c r="E11" s="76">
        <f>E5</f>
        <v>0</v>
      </c>
      <c r="F11" s="76">
        <f>F5</f>
        <v>0</v>
      </c>
      <c r="H11" s="282">
        <v>4</v>
      </c>
      <c r="I11" s="282">
        <f>B11</f>
        <v>0</v>
      </c>
      <c r="J11" s="46">
        <f>登録フォーム☆このシートにのみ打ち込む!R45</f>
        <v>0</v>
      </c>
      <c r="K11" s="282">
        <f>登録フォーム☆このシートにのみ打ち込む!R46</f>
        <v>0</v>
      </c>
      <c r="L11" s="76">
        <f>E5</f>
        <v>0</v>
      </c>
      <c r="M11" s="76">
        <f>F5</f>
        <v>0</v>
      </c>
    </row>
    <row r="12" spans="1:13">
      <c r="A12" s="282"/>
      <c r="B12" s="282"/>
      <c r="C12" s="59">
        <f>登録フォーム☆このシートにのみ打ち込む!K44</f>
        <v>0</v>
      </c>
      <c r="D12" s="282"/>
      <c r="E12" s="58">
        <f>E6</f>
        <v>0</v>
      </c>
      <c r="F12" s="58">
        <f>F6</f>
        <v>0</v>
      </c>
      <c r="H12" s="282"/>
      <c r="I12" s="282"/>
      <c r="J12" s="59">
        <f>登録フォーム☆このシートにのみ打ち込む!R44</f>
        <v>0</v>
      </c>
      <c r="K12" s="282"/>
      <c r="L12" s="58">
        <f>E6</f>
        <v>0</v>
      </c>
      <c r="M12" s="58">
        <f>F6</f>
        <v>0</v>
      </c>
    </row>
    <row r="14" spans="1:13">
      <c r="A14" s="58">
        <f>登録フォーム☆このシートにのみ打ち込む!B4</f>
        <v>0</v>
      </c>
      <c r="B14" s="58" t="s">
        <v>116</v>
      </c>
      <c r="H14" s="58" t="s">
        <v>107</v>
      </c>
    </row>
    <row r="15" spans="1:13">
      <c r="A15" s="58" t="s">
        <v>159</v>
      </c>
      <c r="H15" s="58" t="s">
        <v>160</v>
      </c>
    </row>
    <row r="16" spans="1:13">
      <c r="A16" s="58" t="s">
        <v>103</v>
      </c>
      <c r="B16" s="58" t="s">
        <v>55</v>
      </c>
      <c r="C16" s="58" t="s">
        <v>104</v>
      </c>
      <c r="D16" s="58" t="s">
        <v>105</v>
      </c>
      <c r="E16" s="58" t="s">
        <v>6</v>
      </c>
      <c r="F16" s="58" t="s">
        <v>106</v>
      </c>
      <c r="H16" s="58" t="s">
        <v>103</v>
      </c>
      <c r="I16" s="58" t="s">
        <v>55</v>
      </c>
      <c r="J16" s="58" t="s">
        <v>104</v>
      </c>
      <c r="K16" s="58" t="s">
        <v>105</v>
      </c>
      <c r="L16" s="58" t="s">
        <v>6</v>
      </c>
      <c r="M16" s="58" t="s">
        <v>106</v>
      </c>
    </row>
    <row r="17" spans="1:13">
      <c r="A17" s="282">
        <v>1</v>
      </c>
      <c r="B17" s="282">
        <f>B5</f>
        <v>0</v>
      </c>
      <c r="C17" s="58">
        <f>登録フォーム☆このシートにのみ打ち込む!K50</f>
        <v>0</v>
      </c>
      <c r="D17" s="282">
        <f>登録フォーム☆このシートにのみ打ち込む!K51</f>
        <v>0</v>
      </c>
      <c r="E17" s="283">
        <f>E5</f>
        <v>0</v>
      </c>
      <c r="F17" s="283">
        <f>F5</f>
        <v>0</v>
      </c>
      <c r="H17" s="282">
        <v>1</v>
      </c>
      <c r="I17" s="282">
        <f>B5</f>
        <v>0</v>
      </c>
      <c r="J17" s="46">
        <f>登録フォーム☆このシートにのみ打ち込む!R50</f>
        <v>0</v>
      </c>
      <c r="K17" s="282">
        <f>登録フォーム☆このシートにのみ打ち込む!R51</f>
        <v>0</v>
      </c>
      <c r="L17" s="283">
        <f>L5</f>
        <v>0</v>
      </c>
      <c r="M17" s="283">
        <f>M5</f>
        <v>0</v>
      </c>
    </row>
    <row r="18" spans="1:13">
      <c r="A18" s="282"/>
      <c r="B18" s="282"/>
      <c r="C18" s="58">
        <f>登録フォーム☆このシートにのみ打ち込む!K49</f>
        <v>0</v>
      </c>
      <c r="D18" s="282"/>
      <c r="E18" s="283"/>
      <c r="F18" s="283"/>
      <c r="H18" s="282"/>
      <c r="I18" s="282"/>
      <c r="J18" s="59">
        <f>登録フォーム☆このシートにのみ打ち込む!R49</f>
        <v>0</v>
      </c>
      <c r="K18" s="282"/>
      <c r="L18" s="283"/>
      <c r="M18" s="283"/>
    </row>
    <row r="19" spans="1:13">
      <c r="A19" s="282"/>
      <c r="B19" s="282"/>
      <c r="C19" s="58">
        <f>登録フォーム☆このシートにのみ打ち込む!K53</f>
        <v>0</v>
      </c>
      <c r="D19" s="282">
        <f>登録フォーム☆このシートにのみ打ち込む!K54</f>
        <v>0</v>
      </c>
      <c r="E19" s="282">
        <f>E6</f>
        <v>0</v>
      </c>
      <c r="F19" s="282">
        <f>F6</f>
        <v>0</v>
      </c>
      <c r="H19" s="282"/>
      <c r="I19" s="282"/>
      <c r="J19" s="46">
        <f>登録フォーム☆このシートにのみ打ち込む!R53</f>
        <v>0</v>
      </c>
      <c r="K19" s="282">
        <f>登録フォーム☆このシートにのみ打ち込む!R54</f>
        <v>0</v>
      </c>
      <c r="L19" s="282">
        <f>L6</f>
        <v>0</v>
      </c>
      <c r="M19" s="282">
        <f>M6</f>
        <v>0</v>
      </c>
    </row>
    <row r="20" spans="1:13">
      <c r="A20" s="282"/>
      <c r="B20" s="282"/>
      <c r="C20" s="58">
        <f>登録フォーム☆このシートにのみ打ち込む!K52</f>
        <v>0</v>
      </c>
      <c r="D20" s="282"/>
      <c r="E20" s="282"/>
      <c r="F20" s="282"/>
      <c r="H20" s="282"/>
      <c r="I20" s="282"/>
      <c r="J20" s="59">
        <f>登録フォーム☆このシートにのみ打ち込む!R52</f>
        <v>0</v>
      </c>
      <c r="K20" s="282"/>
      <c r="L20" s="282"/>
      <c r="M20" s="282"/>
    </row>
    <row r="21" spans="1:13">
      <c r="A21" s="282">
        <v>2</v>
      </c>
      <c r="B21" s="282">
        <f>B5</f>
        <v>0</v>
      </c>
      <c r="C21" s="58">
        <f>登録フォーム☆このシートにのみ打ち込む!K57</f>
        <v>0</v>
      </c>
      <c r="D21" s="282">
        <f>登録フォーム☆このシートにのみ打ち込む!K58</f>
        <v>0</v>
      </c>
      <c r="E21" s="283">
        <f>E5</f>
        <v>0</v>
      </c>
      <c r="F21" s="283">
        <f>F5</f>
        <v>0</v>
      </c>
      <c r="H21" s="282">
        <v>2</v>
      </c>
      <c r="I21" s="282">
        <f>B5</f>
        <v>0</v>
      </c>
      <c r="J21" s="46">
        <f>登録フォーム☆このシートにのみ打ち込む!R57</f>
        <v>0</v>
      </c>
      <c r="K21" s="282">
        <f>登録フォーム☆このシートにのみ打ち込む!R58</f>
        <v>0</v>
      </c>
      <c r="L21" s="283">
        <f>L5</f>
        <v>0</v>
      </c>
      <c r="M21" s="283">
        <f>M5</f>
        <v>0</v>
      </c>
    </row>
    <row r="22" spans="1:13">
      <c r="A22" s="282"/>
      <c r="B22" s="282"/>
      <c r="C22" s="58">
        <f>登録フォーム☆このシートにのみ打ち込む!K56</f>
        <v>0</v>
      </c>
      <c r="D22" s="282"/>
      <c r="E22" s="283"/>
      <c r="F22" s="283"/>
      <c r="H22" s="282"/>
      <c r="I22" s="282"/>
      <c r="J22" s="59">
        <f>登録フォーム☆このシートにのみ打ち込む!R56</f>
        <v>0</v>
      </c>
      <c r="K22" s="282"/>
      <c r="L22" s="283"/>
      <c r="M22" s="283"/>
    </row>
    <row r="23" spans="1:13">
      <c r="A23" s="282"/>
      <c r="B23" s="282"/>
      <c r="C23" s="58">
        <f>登録フォーム☆このシートにのみ打ち込む!K60</f>
        <v>0</v>
      </c>
      <c r="D23" s="282">
        <f>登録フォーム☆このシートにのみ打ち込む!K61</f>
        <v>0</v>
      </c>
      <c r="E23" s="282">
        <f>E6</f>
        <v>0</v>
      </c>
      <c r="F23" s="282">
        <f>F6</f>
        <v>0</v>
      </c>
      <c r="H23" s="282"/>
      <c r="I23" s="282"/>
      <c r="J23" s="46">
        <f>登録フォーム☆このシートにのみ打ち込む!R60</f>
        <v>0</v>
      </c>
      <c r="K23" s="282">
        <f>登録フォーム☆このシートにのみ打ち込む!R61</f>
        <v>0</v>
      </c>
      <c r="L23" s="282">
        <f>L6</f>
        <v>0</v>
      </c>
      <c r="M23" s="282">
        <f>M6</f>
        <v>0</v>
      </c>
    </row>
    <row r="24" spans="1:13">
      <c r="A24" s="282"/>
      <c r="B24" s="282"/>
      <c r="C24" s="58">
        <f>登録フォーム☆このシートにのみ打ち込む!K59</f>
        <v>0</v>
      </c>
      <c r="D24" s="282"/>
      <c r="E24" s="282"/>
      <c r="F24" s="282"/>
      <c r="H24" s="282"/>
      <c r="I24" s="282"/>
      <c r="J24" s="59">
        <f>登録フォーム☆このシートにのみ打ち込む!R59</f>
        <v>0</v>
      </c>
      <c r="K24" s="282"/>
      <c r="L24" s="282"/>
      <c r="M24" s="282"/>
    </row>
    <row r="25" spans="1:13">
      <c r="A25" s="282">
        <v>3</v>
      </c>
      <c r="B25" s="282">
        <f>B5</f>
        <v>0</v>
      </c>
      <c r="C25" s="58">
        <f>登録フォーム☆このシートにのみ打ち込む!K64</f>
        <v>0</v>
      </c>
      <c r="D25" s="282">
        <f>登録フォーム☆このシートにのみ打ち込む!K65</f>
        <v>0</v>
      </c>
      <c r="E25" s="283">
        <f>E5</f>
        <v>0</v>
      </c>
      <c r="F25" s="283">
        <f>F5</f>
        <v>0</v>
      </c>
      <c r="H25" s="282">
        <v>3</v>
      </c>
      <c r="I25" s="282">
        <f>B5</f>
        <v>0</v>
      </c>
      <c r="J25" s="46">
        <f>登録フォーム☆このシートにのみ打ち込む!R64</f>
        <v>0</v>
      </c>
      <c r="K25" s="282">
        <f>登録フォーム☆このシートにのみ打ち込む!R65</f>
        <v>0</v>
      </c>
      <c r="L25" s="283">
        <f>L5</f>
        <v>0</v>
      </c>
      <c r="M25" s="283">
        <f>M5</f>
        <v>0</v>
      </c>
    </row>
    <row r="26" spans="1:13">
      <c r="A26" s="282"/>
      <c r="B26" s="282"/>
      <c r="C26" s="58">
        <f>登録フォーム☆このシートにのみ打ち込む!K63</f>
        <v>0</v>
      </c>
      <c r="D26" s="282"/>
      <c r="E26" s="283"/>
      <c r="F26" s="283"/>
      <c r="H26" s="282"/>
      <c r="I26" s="282"/>
      <c r="J26" s="59">
        <f>登録フォーム☆このシートにのみ打ち込む!R63</f>
        <v>0</v>
      </c>
      <c r="K26" s="282"/>
      <c r="L26" s="283"/>
      <c r="M26" s="283"/>
    </row>
    <row r="27" spans="1:13">
      <c r="A27" s="282"/>
      <c r="B27" s="282"/>
      <c r="C27" s="58">
        <f>登録フォーム☆このシートにのみ打ち込む!K67</f>
        <v>0</v>
      </c>
      <c r="D27" s="282">
        <f>登録フォーム☆このシートにのみ打ち込む!K68</f>
        <v>0</v>
      </c>
      <c r="E27" s="282">
        <f>E6</f>
        <v>0</v>
      </c>
      <c r="F27" s="282">
        <f>F6</f>
        <v>0</v>
      </c>
      <c r="H27" s="282"/>
      <c r="I27" s="282"/>
      <c r="J27" s="46">
        <f>登録フォーム☆このシートにのみ打ち込む!R67</f>
        <v>0</v>
      </c>
      <c r="K27" s="282">
        <f>登録フォーム☆このシートにのみ打ち込む!R68</f>
        <v>0</v>
      </c>
      <c r="L27" s="282">
        <f>L6</f>
        <v>0</v>
      </c>
      <c r="M27" s="282">
        <f>M6</f>
        <v>0</v>
      </c>
    </row>
    <row r="28" spans="1:13">
      <c r="A28" s="282"/>
      <c r="B28" s="282"/>
      <c r="C28" s="58">
        <f>登録フォーム☆このシートにのみ打ち込む!K66</f>
        <v>0</v>
      </c>
      <c r="D28" s="282"/>
      <c r="E28" s="282"/>
      <c r="F28" s="282"/>
      <c r="H28" s="282"/>
      <c r="I28" s="282"/>
      <c r="J28" s="59">
        <f>登録フォーム☆このシートにのみ打ち込む!R66</f>
        <v>0</v>
      </c>
      <c r="K28" s="282"/>
      <c r="L28" s="282"/>
      <c r="M28" s="282"/>
    </row>
    <row r="29" spans="1:13">
      <c r="A29" s="282">
        <v>4</v>
      </c>
      <c r="B29" s="282">
        <f>B5</f>
        <v>0</v>
      </c>
      <c r="C29" s="58">
        <f>登録フォーム☆このシートにのみ打ち込む!K71</f>
        <v>0</v>
      </c>
      <c r="D29" s="282">
        <f>登録フォーム☆このシートにのみ打ち込む!K72</f>
        <v>0</v>
      </c>
      <c r="E29" s="283">
        <f>E5</f>
        <v>0</v>
      </c>
      <c r="F29" s="283">
        <f>F5</f>
        <v>0</v>
      </c>
      <c r="H29" s="282">
        <v>4</v>
      </c>
      <c r="I29" s="282">
        <f>B5</f>
        <v>0</v>
      </c>
      <c r="J29" s="46">
        <f>登録フォーム☆このシートにのみ打ち込む!R71</f>
        <v>0</v>
      </c>
      <c r="K29" s="282">
        <f>登録フォーム☆このシートにのみ打ち込む!R72</f>
        <v>0</v>
      </c>
      <c r="L29" s="283">
        <f>L5</f>
        <v>0</v>
      </c>
      <c r="M29" s="283">
        <f>M5</f>
        <v>0</v>
      </c>
    </row>
    <row r="30" spans="1:13">
      <c r="A30" s="282"/>
      <c r="B30" s="282"/>
      <c r="C30" s="58">
        <f>登録フォーム☆このシートにのみ打ち込む!K70</f>
        <v>0</v>
      </c>
      <c r="D30" s="282"/>
      <c r="E30" s="283"/>
      <c r="F30" s="283"/>
      <c r="H30" s="282"/>
      <c r="I30" s="282"/>
      <c r="J30" s="59">
        <f>登録フォーム☆このシートにのみ打ち込む!R70</f>
        <v>0</v>
      </c>
      <c r="K30" s="282"/>
      <c r="L30" s="283"/>
      <c r="M30" s="283"/>
    </row>
    <row r="31" spans="1:13">
      <c r="A31" s="282"/>
      <c r="B31" s="282"/>
      <c r="C31" s="58">
        <f>登録フォーム☆このシートにのみ打ち込む!K74</f>
        <v>0</v>
      </c>
      <c r="D31" s="282">
        <f>登録フォーム☆このシートにのみ打ち込む!K75</f>
        <v>0</v>
      </c>
      <c r="E31" s="282">
        <f>E6</f>
        <v>0</v>
      </c>
      <c r="F31" s="282">
        <f>F19</f>
        <v>0</v>
      </c>
      <c r="H31" s="282"/>
      <c r="I31" s="282"/>
      <c r="J31" s="46">
        <f>登録フォーム☆このシートにのみ打ち込む!R74</f>
        <v>0</v>
      </c>
      <c r="K31" s="282">
        <f>登録フォーム☆このシートにのみ打ち込む!R75</f>
        <v>0</v>
      </c>
      <c r="L31" s="282">
        <f>L6</f>
        <v>0</v>
      </c>
      <c r="M31" s="282">
        <f>M19</f>
        <v>0</v>
      </c>
    </row>
    <row r="32" spans="1:13">
      <c r="A32" s="282"/>
      <c r="B32" s="282"/>
      <c r="C32" s="58">
        <f>登録フォーム☆このシートにのみ打ち込む!K73</f>
        <v>0</v>
      </c>
      <c r="D32" s="282"/>
      <c r="E32" s="282"/>
      <c r="F32" s="282"/>
      <c r="H32" s="282"/>
      <c r="I32" s="282"/>
      <c r="J32" s="59">
        <f>登録フォーム☆このシートにのみ打ち込む!R73</f>
        <v>0</v>
      </c>
      <c r="K32" s="282"/>
      <c r="L32" s="282"/>
      <c r="M32" s="282"/>
    </row>
  </sheetData>
  <mergeCells count="88">
    <mergeCell ref="H29:H32"/>
    <mergeCell ref="I29:I32"/>
    <mergeCell ref="L29:L30"/>
    <mergeCell ref="M29:M30"/>
    <mergeCell ref="L31:L32"/>
    <mergeCell ref="M31:M32"/>
    <mergeCell ref="K31:K32"/>
    <mergeCell ref="K29:K30"/>
    <mergeCell ref="H25:H28"/>
    <mergeCell ref="I25:I28"/>
    <mergeCell ref="L25:L26"/>
    <mergeCell ref="M25:M26"/>
    <mergeCell ref="L27:L28"/>
    <mergeCell ref="M27:M28"/>
    <mergeCell ref="K27:K28"/>
    <mergeCell ref="K25:K26"/>
    <mergeCell ref="H21:H24"/>
    <mergeCell ref="I21:I24"/>
    <mergeCell ref="L21:L22"/>
    <mergeCell ref="M21:M22"/>
    <mergeCell ref="L23:L24"/>
    <mergeCell ref="M23:M24"/>
    <mergeCell ref="K23:K24"/>
    <mergeCell ref="K21:K22"/>
    <mergeCell ref="H17:H20"/>
    <mergeCell ref="I17:I20"/>
    <mergeCell ref="L17:L18"/>
    <mergeCell ref="M17:M18"/>
    <mergeCell ref="L19:L20"/>
    <mergeCell ref="M19:M20"/>
    <mergeCell ref="K19:K20"/>
    <mergeCell ref="K17:K18"/>
    <mergeCell ref="H9:H10"/>
    <mergeCell ref="I9:I10"/>
    <mergeCell ref="K9:K10"/>
    <mergeCell ref="H11:H12"/>
    <mergeCell ref="I11:I12"/>
    <mergeCell ref="K11:K12"/>
    <mergeCell ref="H5:H6"/>
    <mergeCell ref="I5:I6"/>
    <mergeCell ref="K5:K6"/>
    <mergeCell ref="H7:H8"/>
    <mergeCell ref="I7:I8"/>
    <mergeCell ref="K7:K8"/>
    <mergeCell ref="A5:A6"/>
    <mergeCell ref="B5:B6"/>
    <mergeCell ref="D5:D6"/>
    <mergeCell ref="A7:A8"/>
    <mergeCell ref="B7:B8"/>
    <mergeCell ref="D7:D8"/>
    <mergeCell ref="A9:A10"/>
    <mergeCell ref="B9:B10"/>
    <mergeCell ref="D9:D10"/>
    <mergeCell ref="A11:A12"/>
    <mergeCell ref="B11:B12"/>
    <mergeCell ref="D11:D12"/>
    <mergeCell ref="E19:E20"/>
    <mergeCell ref="F19:F20"/>
    <mergeCell ref="D17:D18"/>
    <mergeCell ref="D19:D20"/>
    <mergeCell ref="A17:A20"/>
    <mergeCell ref="B17:B20"/>
    <mergeCell ref="E17:E18"/>
    <mergeCell ref="F17:F18"/>
    <mergeCell ref="E23:E24"/>
    <mergeCell ref="F23:F24"/>
    <mergeCell ref="D21:D22"/>
    <mergeCell ref="D23:D24"/>
    <mergeCell ref="A21:A24"/>
    <mergeCell ref="B21:B24"/>
    <mergeCell ref="E21:E22"/>
    <mergeCell ref="F21:F22"/>
    <mergeCell ref="E27:E28"/>
    <mergeCell ref="F27:F28"/>
    <mergeCell ref="D25:D26"/>
    <mergeCell ref="D27:D28"/>
    <mergeCell ref="A25:A28"/>
    <mergeCell ref="B25:B28"/>
    <mergeCell ref="E25:E26"/>
    <mergeCell ref="F25:F26"/>
    <mergeCell ref="E31:E32"/>
    <mergeCell ref="F31:F32"/>
    <mergeCell ref="D29:D30"/>
    <mergeCell ref="D31:D32"/>
    <mergeCell ref="A29:A32"/>
    <mergeCell ref="B29:B32"/>
    <mergeCell ref="E29:E30"/>
    <mergeCell ref="F29:F30"/>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3"/>
  <sheetViews>
    <sheetView topLeftCell="A7" workbookViewId="0">
      <selection activeCell="H22" sqref="H22"/>
    </sheetView>
  </sheetViews>
  <sheetFormatPr defaultColWidth="8.75" defaultRowHeight="18.75"/>
  <cols>
    <col min="1" max="16384" width="8.75" style="40"/>
  </cols>
  <sheetData>
    <row r="1" spans="1:29">
      <c r="A1" s="49">
        <f>登録フォーム☆このシートにのみ打ち込む!B8</f>
        <v>0</v>
      </c>
      <c r="B1" s="50"/>
      <c r="C1" s="40">
        <f>+登録フォーム☆このシートにのみ打ち込む!B6</f>
        <v>0</v>
      </c>
      <c r="F1" s="40" t="e">
        <f>LEFT(C1,LEN(C1)-2)</f>
        <v>#VALUE!</v>
      </c>
    </row>
    <row r="2" spans="1:29">
      <c r="A2" s="52"/>
      <c r="B2" s="53"/>
      <c r="C2" s="53"/>
      <c r="D2" s="53"/>
      <c r="E2" s="53"/>
      <c r="F2" s="53"/>
      <c r="G2" s="53"/>
      <c r="H2" s="53"/>
      <c r="I2" s="53"/>
      <c r="P2" s="52"/>
      <c r="Q2" s="53"/>
      <c r="R2" s="53"/>
      <c r="S2" s="53"/>
      <c r="T2" s="53"/>
      <c r="U2" s="53"/>
      <c r="V2" s="53"/>
      <c r="W2" s="53"/>
      <c r="X2" s="53"/>
    </row>
    <row r="3" spans="1:29">
      <c r="A3" s="62" t="s">
        <v>114</v>
      </c>
      <c r="B3" s="50" t="s">
        <v>115</v>
      </c>
      <c r="C3" s="50" t="s">
        <v>111</v>
      </c>
      <c r="D3" s="50"/>
      <c r="E3" s="50" t="s">
        <v>102</v>
      </c>
      <c r="F3" s="53"/>
      <c r="G3" s="52"/>
      <c r="H3" s="52"/>
      <c r="I3" s="52"/>
      <c r="P3" s="62" t="s">
        <v>114</v>
      </c>
      <c r="Q3" s="50" t="s">
        <v>115</v>
      </c>
      <c r="R3" s="50" t="s">
        <v>111</v>
      </c>
      <c r="S3" s="50"/>
      <c r="T3" s="50" t="s">
        <v>102</v>
      </c>
      <c r="U3" s="53"/>
      <c r="V3" s="52"/>
      <c r="W3" s="52"/>
      <c r="X3" s="52"/>
    </row>
    <row r="4" spans="1:29">
      <c r="A4" s="52" t="str">
        <f>IF(登録フォーム☆このシートにのみ打ち込む!$B$4="男子","2BS",IF(登録フォーム☆このシートにのみ打ち込む!$B$4="女子","1GS",""))</f>
        <v/>
      </c>
      <c r="B4" s="53">
        <f>登録フォーム☆このシートにのみ打ち込む!K32</f>
        <v>0</v>
      </c>
      <c r="C4" s="53">
        <f>+$A$1</f>
        <v>0</v>
      </c>
      <c r="D4" s="53">
        <v>-1</v>
      </c>
      <c r="E4" s="53">
        <f>登録フォーム☆このシートにのみ打ち込む!K33</f>
        <v>0</v>
      </c>
      <c r="F4" s="53"/>
      <c r="G4" s="52"/>
      <c r="H4" s="53"/>
      <c r="I4" s="53"/>
      <c r="L4" s="40" t="str">
        <f>+B15&amp;"・"&amp;C15</f>
        <v>0・0</v>
      </c>
      <c r="M4" s="40" t="s">
        <v>116</v>
      </c>
      <c r="N4" s="40">
        <f>+[1]登録フォーム!K63</f>
        <v>7</v>
      </c>
      <c r="P4" s="52" t="str">
        <f>IF(登録フォーム☆このシートにのみ打ち込む!$B$4="男子","BS",IF(登録フォーム☆このシートにのみ打ち込む!$B$4="女子","2GS",""))</f>
        <v/>
      </c>
      <c r="Q4" s="53">
        <f>登録フォーム☆このシートにのみ打ち込む!R32</f>
        <v>0</v>
      </c>
      <c r="R4" s="53">
        <f>+$A$1</f>
        <v>0</v>
      </c>
      <c r="S4" s="53">
        <v>-1</v>
      </c>
      <c r="T4" s="53">
        <f>登録フォーム☆このシートにのみ打ち込む!R33</f>
        <v>0</v>
      </c>
      <c r="U4" s="53"/>
      <c r="V4" s="52"/>
      <c r="W4" s="53"/>
      <c r="X4" s="53"/>
      <c r="AA4" s="40" t="str">
        <f>+Q15&amp;"・"&amp;R15</f>
        <v>0・0</v>
      </c>
      <c r="AB4" s="40" t="s">
        <v>116</v>
      </c>
      <c r="AC4" s="40">
        <f>+[1]登録フォーム!Z63</f>
        <v>0</v>
      </c>
    </row>
    <row r="5" spans="1:29">
      <c r="A5" s="52" t="str">
        <f>IF(登録フォーム☆このシートにのみ打ち込む!$B$4="男子","2BS",IF(登録フォーム☆このシートにのみ打ち込む!$B$4="女子","1GS",""))</f>
        <v/>
      </c>
      <c r="B5" s="53">
        <f>登録フォーム☆このシートにのみ打ち込む!K36</f>
        <v>0</v>
      </c>
      <c r="C5" s="53">
        <f>+$A$1</f>
        <v>0</v>
      </c>
      <c r="D5" s="53">
        <v>-1</v>
      </c>
      <c r="E5" s="53">
        <f>登録フォーム☆このシートにのみ打ち込む!K37</f>
        <v>0</v>
      </c>
      <c r="F5" s="53"/>
      <c r="G5" s="52"/>
      <c r="H5" s="53"/>
      <c r="I5" s="53"/>
      <c r="L5" s="40" t="str">
        <f>+B16&amp;"・"&amp;C16</f>
        <v>0・0</v>
      </c>
      <c r="M5" s="40" t="s">
        <v>116</v>
      </c>
      <c r="N5" s="40">
        <f>+[1]登録フォーム!K71</f>
        <v>7</v>
      </c>
      <c r="P5" s="52" t="str">
        <f>IF(登録フォーム☆このシートにのみ打ち込む!$B$4="男子","BS",IF(登録フォーム☆このシートにのみ打ち込む!$B$4="女子","2GS",""))</f>
        <v/>
      </c>
      <c r="Q5" s="53">
        <f>登録フォーム☆このシートにのみ打ち込む!R36</f>
        <v>0</v>
      </c>
      <c r="R5" s="53">
        <f>+$A$1</f>
        <v>0</v>
      </c>
      <c r="S5" s="53">
        <v>-1</v>
      </c>
      <c r="T5" s="53">
        <f>登録フォーム☆このシートにのみ打ち込む!R37</f>
        <v>0</v>
      </c>
      <c r="U5" s="53"/>
      <c r="V5" s="52"/>
      <c r="W5" s="53"/>
      <c r="X5" s="53"/>
      <c r="AA5" s="40" t="str">
        <f>+Q16&amp;"・"&amp;R16</f>
        <v>0・0</v>
      </c>
      <c r="AB5" s="40" t="s">
        <v>116</v>
      </c>
      <c r="AC5" s="40">
        <f>+[1]登録フォーム!Z71</f>
        <v>0</v>
      </c>
    </row>
    <row r="6" spans="1:29">
      <c r="A6" s="52" t="str">
        <f>IF(登録フォーム☆このシートにのみ打ち込む!$B$4="男子","2BS",IF(登録フォーム☆このシートにのみ打ち込む!$B$4="女子","1GS",""))</f>
        <v/>
      </c>
      <c r="B6" s="53">
        <f>登録フォーム☆このシートにのみ打ち込む!K40</f>
        <v>0</v>
      </c>
      <c r="C6" s="53">
        <f>+$A$1</f>
        <v>0</v>
      </c>
      <c r="D6" s="53">
        <v>-1</v>
      </c>
      <c r="E6" s="53">
        <f>登録フォーム☆このシートにのみ打ち込む!K41</f>
        <v>0</v>
      </c>
      <c r="F6" s="53"/>
      <c r="G6" s="52"/>
      <c r="H6" s="53"/>
      <c r="I6" s="53"/>
      <c r="L6" s="40" t="str">
        <f>+B17&amp;"・"&amp;C17</f>
        <v>0・0</v>
      </c>
      <c r="M6" s="40" t="s">
        <v>116</v>
      </c>
      <c r="N6" s="40">
        <f>+[1]登録フォーム!K79</f>
        <v>7</v>
      </c>
      <c r="P6" s="52" t="str">
        <f>IF(登録フォーム☆このシートにのみ打ち込む!$B$4="男子","BS",IF(登録フォーム☆このシートにのみ打ち込む!$B$4="女子","2GS",""))</f>
        <v/>
      </c>
      <c r="Q6" s="53">
        <f>登録フォーム☆このシートにのみ打ち込む!R40</f>
        <v>0</v>
      </c>
      <c r="R6" s="53">
        <f>+$A$1</f>
        <v>0</v>
      </c>
      <c r="S6" s="53">
        <v>-1</v>
      </c>
      <c r="T6" s="53">
        <f>登録フォーム☆このシートにのみ打ち込む!R41</f>
        <v>0</v>
      </c>
      <c r="U6" s="53"/>
      <c r="V6" s="52"/>
      <c r="W6" s="53"/>
      <c r="X6" s="53"/>
      <c r="AA6" s="40" t="str">
        <f>+Q17&amp;"・"&amp;R17</f>
        <v>0・0</v>
      </c>
      <c r="AB6" s="40" t="s">
        <v>116</v>
      </c>
      <c r="AC6" s="40">
        <f>+[1]登録フォーム!Z79</f>
        <v>0</v>
      </c>
    </row>
    <row r="7" spans="1:29">
      <c r="A7" s="52" t="str">
        <f>IF(登録フォーム☆このシートにのみ打ち込む!$B$4="男子","2BS",IF(登録フォーム☆このシートにのみ打ち込む!$B$4="女子","1GS",""))</f>
        <v/>
      </c>
      <c r="B7" s="53">
        <f>登録フォーム☆このシートにのみ打ち込む!K44</f>
        <v>0</v>
      </c>
      <c r="C7" s="53">
        <f>+$A$1</f>
        <v>0</v>
      </c>
      <c r="D7" s="53">
        <v>-1</v>
      </c>
      <c r="E7" s="53">
        <f>登録フォーム☆このシートにのみ打ち込む!K45</f>
        <v>0</v>
      </c>
      <c r="F7" s="53"/>
      <c r="G7" s="52"/>
      <c r="H7" s="53"/>
      <c r="I7" s="53"/>
      <c r="L7" s="40" t="str">
        <f>+B18&amp;"・"&amp;C18</f>
        <v>0・0</v>
      </c>
      <c r="M7" s="40" t="s">
        <v>116</v>
      </c>
      <c r="N7" s="40">
        <f>+[1]登録フォーム!K87</f>
        <v>7</v>
      </c>
      <c r="P7" s="52" t="str">
        <f>IF(登録フォーム☆このシートにのみ打ち込む!$B$4="男子","BS",IF(登録フォーム☆このシートにのみ打ち込む!$B$4="女子","2GS",""))</f>
        <v/>
      </c>
      <c r="Q7" s="53">
        <f>登録フォーム☆このシートにのみ打ち込む!R44</f>
        <v>0</v>
      </c>
      <c r="R7" s="53">
        <f>+$A$1</f>
        <v>0</v>
      </c>
      <c r="S7" s="53">
        <v>-1</v>
      </c>
      <c r="T7" s="53">
        <f>登録フォーム☆このシートにのみ打ち込む!R45</f>
        <v>0</v>
      </c>
      <c r="U7" s="53"/>
      <c r="V7" s="52"/>
      <c r="W7" s="53"/>
      <c r="X7" s="53"/>
      <c r="AA7" s="40" t="str">
        <f>+Q18&amp;"・"&amp;R18</f>
        <v>0・0</v>
      </c>
      <c r="AB7" s="40" t="s">
        <v>116</v>
      </c>
      <c r="AC7" s="40">
        <f>+[1]登録フォーム!Z87</f>
        <v>0</v>
      </c>
    </row>
    <row r="8" spans="1:29">
      <c r="A8" s="52"/>
      <c r="B8" s="53"/>
      <c r="C8" s="53"/>
      <c r="D8" s="53"/>
      <c r="E8" s="53"/>
      <c r="F8" s="53"/>
      <c r="G8" s="63"/>
      <c r="H8" s="53"/>
      <c r="I8" s="53"/>
      <c r="L8" s="40">
        <f>+B4</f>
        <v>0</v>
      </c>
      <c r="M8" s="40" t="s">
        <v>117</v>
      </c>
      <c r="N8" s="40">
        <f>+[1]登録フォーム!K39</f>
        <v>0</v>
      </c>
      <c r="P8" s="52"/>
      <c r="Q8" s="53"/>
      <c r="R8" s="53"/>
      <c r="S8" s="53"/>
      <c r="T8" s="53"/>
      <c r="U8" s="53"/>
      <c r="V8" s="63"/>
      <c r="W8" s="53"/>
      <c r="X8" s="53"/>
      <c r="AA8" s="40">
        <f>+Q4</f>
        <v>0</v>
      </c>
      <c r="AB8" s="40" t="s">
        <v>117</v>
      </c>
      <c r="AC8" s="40">
        <f>+[1]登録フォーム!Z39</f>
        <v>0</v>
      </c>
    </row>
    <row r="9" spans="1:29">
      <c r="A9" s="55" t="str">
        <f>+A4&amp;","&amp;B4&amp;","&amp;C4&amp;","&amp;D4&amp;","&amp;E4&amp;""</f>
        <v>,0,0,-1,0</v>
      </c>
      <c r="B9" s="64"/>
      <c r="C9" s="64"/>
      <c r="D9" s="64"/>
      <c r="E9" s="64"/>
      <c r="F9" s="56"/>
      <c r="G9" s="57"/>
      <c r="H9" s="57"/>
      <c r="I9" s="57"/>
      <c r="L9" s="40">
        <f>+B5</f>
        <v>0</v>
      </c>
      <c r="M9" s="40" t="s">
        <v>117</v>
      </c>
      <c r="N9" s="40">
        <f>+[1]登録フォーム!K44</f>
        <v>0</v>
      </c>
      <c r="P9" s="55" t="str">
        <f>+P4&amp;","&amp;Q4&amp;","&amp;R4&amp;","&amp;S4&amp;","&amp;T4&amp;""</f>
        <v>,0,0,-1,0</v>
      </c>
      <c r="Q9" s="64"/>
      <c r="R9" s="64"/>
      <c r="S9" s="64"/>
      <c r="T9" s="64"/>
      <c r="U9" s="56"/>
      <c r="V9" s="57"/>
      <c r="W9" s="57"/>
      <c r="X9" s="57"/>
      <c r="AA9" s="40">
        <f>+Q5</f>
        <v>0</v>
      </c>
      <c r="AB9" s="40" t="s">
        <v>117</v>
      </c>
      <c r="AC9" s="40">
        <f>+[1]登録フォーム!Z44</f>
        <v>0</v>
      </c>
    </row>
    <row r="10" spans="1:29">
      <c r="A10" s="55" t="str">
        <f>+A5&amp;","&amp;B5&amp;","&amp;C5&amp;","&amp;D5&amp;","&amp;E5&amp;""</f>
        <v>,0,0,-1,0</v>
      </c>
      <c r="B10" s="56"/>
      <c r="C10" s="56"/>
      <c r="D10" s="56"/>
      <c r="E10" s="56"/>
      <c r="F10" s="56"/>
      <c r="G10" s="57"/>
      <c r="H10" s="56"/>
      <c r="I10" s="56"/>
      <c r="L10" s="40">
        <f>+B6</f>
        <v>0</v>
      </c>
      <c r="M10" s="40" t="s">
        <v>117</v>
      </c>
      <c r="N10" s="40">
        <f>+[1]登録フォーム!K49</f>
        <v>0</v>
      </c>
      <c r="P10" s="55" t="str">
        <f>+P5&amp;","&amp;Q5&amp;","&amp;R5&amp;","&amp;S5&amp;","&amp;T5&amp;""</f>
        <v>,0,0,-1,0</v>
      </c>
      <c r="Q10" s="56"/>
      <c r="R10" s="56"/>
      <c r="S10" s="56"/>
      <c r="T10" s="56"/>
      <c r="U10" s="56"/>
      <c r="V10" s="57"/>
      <c r="W10" s="56"/>
      <c r="X10" s="56"/>
      <c r="AA10" s="40">
        <f>+Q6</f>
        <v>0</v>
      </c>
      <c r="AB10" s="40" t="s">
        <v>117</v>
      </c>
      <c r="AC10" s="40">
        <f>+[1]登録フォーム!Z49</f>
        <v>0</v>
      </c>
    </row>
    <row r="11" spans="1:29">
      <c r="A11" s="55" t="str">
        <f>+A6&amp;","&amp;B6&amp;","&amp;C6&amp;","&amp;D6&amp;","&amp;E6&amp;""</f>
        <v>,0,0,-1,0</v>
      </c>
      <c r="B11" s="56"/>
      <c r="C11" s="56"/>
      <c r="D11" s="56"/>
      <c r="E11" s="56"/>
      <c r="F11" s="56"/>
      <c r="G11" s="57"/>
      <c r="H11" s="56"/>
      <c r="I11" s="56"/>
      <c r="L11" s="40">
        <f>+B7</f>
        <v>0</v>
      </c>
      <c r="M11" s="40" t="s">
        <v>117</v>
      </c>
      <c r="N11" s="40">
        <f>+[1]登録フォーム!K54</f>
        <v>0</v>
      </c>
      <c r="P11" s="55" t="str">
        <f>+P6&amp;","&amp;Q6&amp;","&amp;R6&amp;","&amp;S6&amp;","&amp;T6&amp;""</f>
        <v>,0,0,-1,0</v>
      </c>
      <c r="Q11" s="56"/>
      <c r="R11" s="56"/>
      <c r="S11" s="56"/>
      <c r="T11" s="56"/>
      <c r="U11" s="56"/>
      <c r="V11" s="57"/>
      <c r="W11" s="56"/>
      <c r="X11" s="56"/>
      <c r="AA11" s="40">
        <f>+Q7</f>
        <v>0</v>
      </c>
      <c r="AB11" s="40" t="s">
        <v>117</v>
      </c>
      <c r="AC11" s="40">
        <f>+[1]登録フォーム!Z54</f>
        <v>0</v>
      </c>
    </row>
    <row r="12" spans="1:29">
      <c r="A12" s="55" t="str">
        <f>+A7&amp;","&amp;B7&amp;","&amp;C7&amp;","&amp;D7&amp;","&amp;E7&amp;""</f>
        <v>,0,0,-1,0</v>
      </c>
      <c r="B12" s="56"/>
      <c r="C12" s="56"/>
      <c r="D12" s="56"/>
      <c r="E12" s="56"/>
      <c r="F12" s="56"/>
      <c r="G12" s="57"/>
      <c r="H12" s="56"/>
      <c r="I12" s="56"/>
      <c r="P12" s="55" t="str">
        <f>+P7&amp;","&amp;Q7&amp;","&amp;R7&amp;","&amp;S7&amp;","&amp;T7&amp;""</f>
        <v>,0,0,-1,0</v>
      </c>
      <c r="Q12" s="56"/>
      <c r="R12" s="56"/>
      <c r="S12" s="56"/>
      <c r="T12" s="56"/>
      <c r="U12" s="56"/>
      <c r="V12" s="57"/>
      <c r="W12" s="56"/>
      <c r="X12" s="56"/>
    </row>
    <row r="14" spans="1:29">
      <c r="A14" s="60" t="s">
        <v>108</v>
      </c>
      <c r="B14" s="50" t="s">
        <v>109</v>
      </c>
      <c r="C14" s="50" t="s">
        <v>110</v>
      </c>
      <c r="D14" s="50" t="s">
        <v>111</v>
      </c>
      <c r="E14" s="50" t="s">
        <v>111</v>
      </c>
      <c r="F14" s="50"/>
      <c r="G14" s="50" t="s">
        <v>112</v>
      </c>
      <c r="H14" s="50" t="s">
        <v>113</v>
      </c>
      <c r="I14" s="50"/>
      <c r="P14" s="60" t="s">
        <v>108</v>
      </c>
      <c r="Q14" s="50" t="s">
        <v>109</v>
      </c>
      <c r="R14" s="50" t="s">
        <v>110</v>
      </c>
      <c r="S14" s="50" t="s">
        <v>111</v>
      </c>
      <c r="T14" s="50" t="s">
        <v>111</v>
      </c>
      <c r="U14" s="50"/>
      <c r="V14" s="50" t="s">
        <v>112</v>
      </c>
      <c r="W14" s="50" t="s">
        <v>113</v>
      </c>
      <c r="X14" s="50"/>
    </row>
    <row r="15" spans="1:29">
      <c r="A15" s="52" t="str">
        <f>IF(登録フォーム☆このシートにのみ打ち込む!$B$4="男子","1BD",IF(登録フォーム☆このシートにのみ打ち込む!$B$4="女子","1GD",""))</f>
        <v/>
      </c>
      <c r="B15" s="53">
        <f>登録フォーム☆このシートにのみ打ち込む!K49</f>
        <v>0</v>
      </c>
      <c r="C15" s="53">
        <f>登録フォーム☆このシートにのみ打ち込む!K52</f>
        <v>0</v>
      </c>
      <c r="D15" s="53">
        <f>+$A$1</f>
        <v>0</v>
      </c>
      <c r="E15" s="53">
        <f t="shared" ref="D15:E18" si="0">+$A$1</f>
        <v>0</v>
      </c>
      <c r="F15" s="53">
        <v>-1</v>
      </c>
      <c r="G15" s="53">
        <f>登録フォーム☆このシートにのみ打ち込む!K50</f>
        <v>0</v>
      </c>
      <c r="H15" s="53">
        <f>登録フォーム☆このシートにのみ打ち込む!K53</f>
        <v>0</v>
      </c>
      <c r="I15" s="53"/>
      <c r="P15" s="52" t="str">
        <f>IF(登録フォーム☆このシートにのみ打ち込む!$B$4="男子","2BD",IF(登録フォーム☆このシートにのみ打ち込む!$B$4="女子","2￥￥2GD",""))</f>
        <v/>
      </c>
      <c r="Q15" s="53">
        <f>登録フォーム☆このシートにのみ打ち込む!R49</f>
        <v>0</v>
      </c>
      <c r="R15" s="53">
        <f>登録フォーム☆このシートにのみ打ち込む!R52</f>
        <v>0</v>
      </c>
      <c r="S15" s="53">
        <f>+$A$1</f>
        <v>0</v>
      </c>
      <c r="T15" s="53">
        <f t="shared" ref="S15:T18" si="1">+$A$1</f>
        <v>0</v>
      </c>
      <c r="U15" s="53">
        <v>-1</v>
      </c>
      <c r="V15" s="53">
        <f>登録フォーム☆このシートにのみ打ち込む!R50</f>
        <v>0</v>
      </c>
      <c r="W15" s="53">
        <f>登録フォーム☆このシートにのみ打ち込む!R53</f>
        <v>0</v>
      </c>
      <c r="X15" s="53"/>
    </row>
    <row r="16" spans="1:29">
      <c r="A16" s="52" t="str">
        <f>IF(登録フォーム☆このシートにのみ打ち込む!$B$4="男子","1BD",IF(登録フォーム☆このシートにのみ打ち込む!$B$4="女子","1GD",""))</f>
        <v/>
      </c>
      <c r="B16" s="53">
        <f>登録フォーム☆このシートにのみ打ち込む!K56</f>
        <v>0</v>
      </c>
      <c r="C16" s="53">
        <f>登録フォーム☆このシートにのみ打ち込む!K59</f>
        <v>0</v>
      </c>
      <c r="D16" s="53">
        <f t="shared" si="0"/>
        <v>0</v>
      </c>
      <c r="E16" s="53">
        <f t="shared" si="0"/>
        <v>0</v>
      </c>
      <c r="F16" s="53">
        <v>-1</v>
      </c>
      <c r="G16" s="53">
        <f>登録フォーム☆このシートにのみ打ち込む!K57</f>
        <v>0</v>
      </c>
      <c r="H16" s="53">
        <f>登録フォーム☆このシートにのみ打ち込む!K60</f>
        <v>0</v>
      </c>
      <c r="I16" s="53"/>
      <c r="P16" s="52" t="str">
        <f>IF(登録フォーム☆このシートにのみ打ち込む!$B$4="男子","2BD",IF(登録フォーム☆このシートにのみ打ち込む!$B$4="女子","2￥￥2GD",""))</f>
        <v/>
      </c>
      <c r="Q16" s="53">
        <f>登録フォーム☆このシートにのみ打ち込む!R56</f>
        <v>0</v>
      </c>
      <c r="R16" s="53">
        <f>登録フォーム☆このシートにのみ打ち込む!R59</f>
        <v>0</v>
      </c>
      <c r="S16" s="53">
        <f t="shared" si="1"/>
        <v>0</v>
      </c>
      <c r="T16" s="53">
        <f t="shared" si="1"/>
        <v>0</v>
      </c>
      <c r="U16" s="53">
        <v>-1</v>
      </c>
      <c r="V16" s="53">
        <f>登録フォーム☆このシートにのみ打ち込む!R57</f>
        <v>0</v>
      </c>
      <c r="W16" s="53">
        <f>登録フォーム☆このシートにのみ打ち込む!R60</f>
        <v>0</v>
      </c>
      <c r="X16" s="53"/>
    </row>
    <row r="17" spans="1:29">
      <c r="A17" s="52" t="str">
        <f>IF(登録フォーム☆このシートにのみ打ち込む!$B$4="男子","1BD",IF(登録フォーム☆このシートにのみ打ち込む!$B$4="女子","1GD",""))</f>
        <v/>
      </c>
      <c r="B17" s="53">
        <f>登録フォーム☆このシートにのみ打ち込む!K63</f>
        <v>0</v>
      </c>
      <c r="C17" s="53">
        <f>登録フォーム☆このシートにのみ打ち込む!K66</f>
        <v>0</v>
      </c>
      <c r="D17" s="53">
        <f t="shared" si="0"/>
        <v>0</v>
      </c>
      <c r="E17" s="53">
        <f t="shared" si="0"/>
        <v>0</v>
      </c>
      <c r="F17" s="53">
        <v>-1</v>
      </c>
      <c r="G17" s="53">
        <f>登録フォーム☆このシートにのみ打ち込む!K64</f>
        <v>0</v>
      </c>
      <c r="H17" s="53">
        <f>登録フォーム☆このシートにのみ打ち込む!K67</f>
        <v>0</v>
      </c>
      <c r="I17" s="53"/>
      <c r="P17" s="52" t="str">
        <f>IF(登録フォーム☆このシートにのみ打ち込む!$B$4="男子","2BD",IF(登録フォーム☆このシートにのみ打ち込む!$B$4="女子","2￥￥2GD",""))</f>
        <v/>
      </c>
      <c r="Q17" s="53">
        <f>登録フォーム☆このシートにのみ打ち込む!R63</f>
        <v>0</v>
      </c>
      <c r="R17" s="53">
        <f>登録フォーム☆このシートにのみ打ち込む!R66</f>
        <v>0</v>
      </c>
      <c r="S17" s="53">
        <f t="shared" si="1"/>
        <v>0</v>
      </c>
      <c r="T17" s="53">
        <f t="shared" si="1"/>
        <v>0</v>
      </c>
      <c r="U17" s="53">
        <v>-1</v>
      </c>
      <c r="V17" s="53">
        <f>登録フォーム☆このシートにのみ打ち込む!R64</f>
        <v>0</v>
      </c>
      <c r="W17" s="53">
        <f>登録フォーム☆このシートにのみ打ち込む!R67</f>
        <v>0</v>
      </c>
      <c r="X17" s="53"/>
    </row>
    <row r="18" spans="1:29">
      <c r="A18" s="52" t="str">
        <f>IF(登録フォーム☆このシートにのみ打ち込む!$B$4="男子","1BD",IF(登録フォーム☆このシートにのみ打ち込む!$B$4="女子","1GD",""))</f>
        <v/>
      </c>
      <c r="B18" s="53">
        <f>登録フォーム☆このシートにのみ打ち込む!K70</f>
        <v>0</v>
      </c>
      <c r="C18" s="53">
        <f>登録フォーム☆このシートにのみ打ち込む!K73</f>
        <v>0</v>
      </c>
      <c r="D18" s="53">
        <f t="shared" si="0"/>
        <v>0</v>
      </c>
      <c r="E18" s="53">
        <f t="shared" si="0"/>
        <v>0</v>
      </c>
      <c r="F18" s="53">
        <v>-1</v>
      </c>
      <c r="G18" s="53">
        <f>登録フォーム☆このシートにのみ打ち込む!K71</f>
        <v>0</v>
      </c>
      <c r="H18" s="53">
        <f>登録フォーム☆このシートにのみ打ち込む!K74</f>
        <v>0</v>
      </c>
      <c r="I18" s="53"/>
      <c r="P18" s="52" t="str">
        <f>IF(登録フォーム☆このシートにのみ打ち込む!$B$4="男子","2BD",IF(登録フォーム☆このシートにのみ打ち込む!$B$4="女子","2￥￥2GD",""))</f>
        <v/>
      </c>
      <c r="Q18" s="53">
        <f>登録フォーム☆このシートにのみ打ち込む!R70</f>
        <v>0</v>
      </c>
      <c r="R18" s="53">
        <f>登録フォーム☆このシートにのみ打ち込む!R73</f>
        <v>0</v>
      </c>
      <c r="S18" s="53">
        <f t="shared" si="1"/>
        <v>0</v>
      </c>
      <c r="T18" s="53">
        <f t="shared" si="1"/>
        <v>0</v>
      </c>
      <c r="U18" s="53">
        <v>-1</v>
      </c>
      <c r="V18" s="53">
        <f>登録フォーム☆このシートにのみ打ち込む!R71</f>
        <v>0</v>
      </c>
      <c r="W18" s="53">
        <f>登録フォーム☆このシートにのみ打ち込む!R74</f>
        <v>0</v>
      </c>
      <c r="X18" s="53"/>
    </row>
    <row r="19" spans="1:29">
      <c r="A19" s="52"/>
      <c r="B19" s="53"/>
      <c r="C19" s="53"/>
      <c r="D19" s="53"/>
      <c r="E19" s="53"/>
      <c r="F19" s="53"/>
      <c r="G19" s="53"/>
      <c r="H19" s="53"/>
      <c r="I19" s="53"/>
      <c r="P19" s="52"/>
      <c r="Q19" s="53"/>
      <c r="R19" s="53"/>
      <c r="S19" s="53"/>
      <c r="T19" s="53"/>
      <c r="U19" s="53"/>
      <c r="V19" s="53"/>
      <c r="W19" s="53"/>
      <c r="X19" s="53"/>
    </row>
    <row r="20" spans="1:29">
      <c r="A20" s="55" t="str">
        <f>+A15&amp;","&amp;B15&amp;","&amp;C15&amp;","&amp;D15&amp;","&amp;E15&amp;","&amp;F15&amp;","&amp;G15&amp;","&amp;H15</f>
        <v>,0,0,0,0,-1,0,0</v>
      </c>
      <c r="B20" s="56"/>
      <c r="C20" s="56"/>
      <c r="D20" s="56"/>
      <c r="E20" s="56"/>
      <c r="F20" s="56"/>
      <c r="G20" s="56"/>
      <c r="H20" s="56"/>
      <c r="I20" s="56"/>
      <c r="J20" s="61"/>
      <c r="K20" s="61"/>
      <c r="L20" s="61"/>
      <c r="M20" s="61"/>
      <c r="N20" s="61"/>
      <c r="O20" s="61"/>
      <c r="P20" s="55" t="str">
        <f>+P15&amp;","&amp;Q15&amp;","&amp;R15&amp;","&amp;S15&amp;","&amp;T15&amp;","&amp;U15&amp;","&amp;V15&amp;","&amp;W15</f>
        <v>,0,0,0,0,-1,0,0</v>
      </c>
      <c r="Q20" s="56"/>
      <c r="R20" s="56"/>
      <c r="S20" s="56"/>
      <c r="T20" s="56"/>
      <c r="U20" s="56"/>
      <c r="V20" s="56"/>
      <c r="W20" s="56"/>
      <c r="X20" s="56"/>
      <c r="Y20" s="61"/>
      <c r="Z20" s="61"/>
      <c r="AA20" s="61"/>
      <c r="AB20" s="61"/>
      <c r="AC20" s="61"/>
    </row>
    <row r="21" spans="1:29">
      <c r="A21" s="55" t="str">
        <f>+A16&amp;","&amp;B16&amp;","&amp;C16&amp;","&amp;D16&amp;","&amp;E16&amp;","&amp;F16&amp;","&amp;G16&amp;","&amp;H16</f>
        <v>,0,0,0,0,-1,0,0</v>
      </c>
      <c r="B21" s="56"/>
      <c r="C21" s="56"/>
      <c r="D21" s="56"/>
      <c r="E21" s="56"/>
      <c r="F21" s="56"/>
      <c r="G21" s="56"/>
      <c r="H21" s="56"/>
      <c r="I21" s="56"/>
      <c r="J21" s="61"/>
      <c r="K21" s="61"/>
      <c r="L21" s="61"/>
      <c r="M21" s="61"/>
      <c r="N21" s="61"/>
      <c r="O21" s="61"/>
      <c r="P21" s="55" t="str">
        <f>+P16&amp;","&amp;Q16&amp;","&amp;R16&amp;","&amp;S16&amp;","&amp;T16&amp;","&amp;U16&amp;","&amp;V16&amp;","&amp;W16</f>
        <v>,0,0,0,0,-1,0,0</v>
      </c>
      <c r="Q21" s="56"/>
      <c r="R21" s="56"/>
      <c r="S21" s="56"/>
      <c r="T21" s="56"/>
      <c r="U21" s="56"/>
      <c r="V21" s="56"/>
      <c r="W21" s="56"/>
      <c r="X21" s="56"/>
      <c r="Y21" s="61"/>
      <c r="Z21" s="61"/>
      <c r="AA21" s="61"/>
      <c r="AB21" s="61"/>
      <c r="AC21" s="61"/>
    </row>
    <row r="22" spans="1:29">
      <c r="A22" s="55" t="str">
        <f>+A17&amp;","&amp;B17&amp;","&amp;C17&amp;","&amp;D17&amp;","&amp;E17&amp;","&amp;F17&amp;","&amp;G17&amp;","&amp;H17</f>
        <v>,0,0,0,0,-1,0,0</v>
      </c>
      <c r="B22" s="56"/>
      <c r="C22" s="56"/>
      <c r="D22" s="56"/>
      <c r="E22" s="56"/>
      <c r="F22" s="56"/>
      <c r="G22" s="56"/>
      <c r="H22" s="56"/>
      <c r="I22" s="56"/>
      <c r="J22" s="61"/>
      <c r="K22" s="61"/>
      <c r="L22" s="61"/>
      <c r="M22" s="61"/>
      <c r="N22" s="61"/>
      <c r="O22" s="61"/>
      <c r="P22" s="55" t="str">
        <f>+P17&amp;","&amp;Q17&amp;","&amp;R17&amp;","&amp;S17&amp;","&amp;T17&amp;","&amp;U17&amp;","&amp;V17&amp;","&amp;W17</f>
        <v>,0,0,0,0,-1,0,0</v>
      </c>
      <c r="Q22" s="56"/>
      <c r="R22" s="56"/>
      <c r="S22" s="56"/>
      <c r="T22" s="56"/>
      <c r="U22" s="56"/>
      <c r="V22" s="56"/>
      <c r="W22" s="56"/>
      <c r="X22" s="56"/>
      <c r="Y22" s="61"/>
      <c r="Z22" s="61"/>
      <c r="AA22" s="61"/>
      <c r="AB22" s="61"/>
      <c r="AC22" s="61"/>
    </row>
    <row r="23" spans="1:29">
      <c r="A23" s="55" t="str">
        <f>+A18&amp;","&amp;B18&amp;","&amp;C18&amp;","&amp;D18&amp;","&amp;E18&amp;","&amp;F18&amp;","&amp;G18&amp;","&amp;H18</f>
        <v>,0,0,0,0,-1,0,0</v>
      </c>
      <c r="B23" s="56"/>
      <c r="C23" s="56"/>
      <c r="D23" s="56"/>
      <c r="E23" s="56"/>
      <c r="F23" s="56"/>
      <c r="G23" s="56"/>
      <c r="H23" s="56"/>
      <c r="I23" s="56"/>
      <c r="J23" s="61"/>
      <c r="K23" s="61"/>
      <c r="L23" s="61"/>
      <c r="M23" s="61"/>
      <c r="N23" s="61"/>
      <c r="O23" s="61"/>
      <c r="P23" s="55" t="str">
        <f>+P18&amp;","&amp;Q18&amp;","&amp;R18&amp;","&amp;S18&amp;","&amp;T18&amp;","&amp;U18&amp;","&amp;V18&amp;","&amp;W18</f>
        <v>,0,0,0,0,-1,0,0</v>
      </c>
      <c r="Q23" s="56"/>
      <c r="R23" s="56"/>
      <c r="S23" s="56"/>
      <c r="T23" s="56"/>
      <c r="U23" s="56"/>
      <c r="V23" s="56"/>
      <c r="W23" s="56"/>
      <c r="X23" s="56"/>
      <c r="Y23" s="61"/>
      <c r="Z23" s="61"/>
      <c r="AA23" s="61"/>
      <c r="AB23" s="61"/>
      <c r="AC23" s="61"/>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J16" sqref="J16"/>
    </sheetView>
  </sheetViews>
  <sheetFormatPr defaultRowHeight="18.75"/>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登録フォーム☆このシートにのみ打ち込む</vt:lpstr>
      <vt:lpstr>団体申込書☆このシートに打ち込まない</vt:lpstr>
      <vt:lpstr>個人申込書☆このシートに打ち込まない</vt:lpstr>
      <vt:lpstr>団体（プロ）</vt:lpstr>
      <vt:lpstr>団体（アサミ）</vt:lpstr>
      <vt:lpstr>個人（プロ）</vt:lpstr>
      <vt:lpstr>個人（アサミ）</vt:lpstr>
      <vt:lpstr>Sheet2</vt:lpstr>
      <vt:lpstr>個人申込書☆このシートに打ち込まない!Print_Area</vt:lpstr>
      <vt:lpstr>団体申込書☆このシートに打ち込まない!Print_Area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rcdrx</dc:creator>
  <cp:lastModifiedBy>堀田文雄 （由布支援）</cp:lastModifiedBy>
  <cp:lastPrinted>2023-09-05T04:34:09Z</cp:lastPrinted>
  <dcterms:created xsi:type="dcterms:W3CDTF">2023-08-28T23:43:24Z</dcterms:created>
  <dcterms:modified xsi:type="dcterms:W3CDTF">2023-09-20T16:32:29Z</dcterms:modified>
</cp:coreProperties>
</file>